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06" windowWidth="13020" windowHeight="11790" activeTab="0"/>
  </bookViews>
  <sheets>
    <sheet name="Balanço Patrimonial" sheetId="1" r:id="rId1"/>
    <sheet name="DRE" sheetId="2" r:id="rId2"/>
    <sheet name="DRA" sheetId="3" r:id="rId3"/>
    <sheet name="DVA" sheetId="4" r:id="rId4"/>
    <sheet name="DMPL" sheetId="5" r:id="rId5"/>
    <sheet name="DFC" sheetId="6" r:id="rId6"/>
  </sheets>
  <externalReferences>
    <externalReference r:id="rId9"/>
    <externalReference r:id="rId10"/>
    <externalReference r:id="rId11"/>
  </externalReferences>
  <definedNames>
    <definedName name="ANO">'[1]DRE - Trimestral'!$B$5</definedName>
    <definedName name="ANO_ACUM" localSheetId="0">#REF!</definedName>
    <definedName name="ANO_ACUM" localSheetId="4">#REF!</definedName>
    <definedName name="ANO_ACUM" localSheetId="2">#REF!</definedName>
    <definedName name="ANO_ACUM" localSheetId="3">#REF!</definedName>
    <definedName name="ANO_ACUM">#REF!</definedName>
    <definedName name="_xlnm.Print_Area" localSheetId="0">'Balanço Patrimonial'!$A$1:$K$102</definedName>
    <definedName name="_xlnm.Print_Area" localSheetId="5">'DFC'!$A$1:$E$83</definedName>
    <definedName name="_xlnm.Print_Area" localSheetId="4">'DMPL'!$A$1:$G$75</definedName>
    <definedName name="_xlnm.Print_Area" localSheetId="2">'DRA'!$A$1:$D$59</definedName>
    <definedName name="_xlnm.Print_Area" localSheetId="3">'DVA'!$A$1:$E$101</definedName>
    <definedName name="COMPLEMENTO">'[1]DRE - Trimestral'!$B$8</definedName>
    <definedName name="COMPLEMENTO_ACUM" localSheetId="0">#REF!</definedName>
    <definedName name="COMPLEMENTO_ACUM" localSheetId="4">#REF!</definedName>
    <definedName name="COMPLEMENTO_ACUM" localSheetId="2">#REF!</definedName>
    <definedName name="COMPLEMENTO_ACUM" localSheetId="3">#REF!</definedName>
    <definedName name="COMPLEMENTO_ACUM">#REF!</definedName>
    <definedName name="ESPACO">'[1]DRE - Trimestral'!$C$8</definedName>
    <definedName name="ESPACO_ACUM" localSheetId="0">#REF!</definedName>
    <definedName name="ESPACO_ACUM" localSheetId="4">#REF!</definedName>
    <definedName name="ESPACO_ACUM" localSheetId="2">#REF!</definedName>
    <definedName name="ESPACO_ACUM" localSheetId="3">#REF!</definedName>
    <definedName name="ESPACO_ACUM">#REF!</definedName>
    <definedName name="lst_DescDRE" localSheetId="0">#REF!</definedName>
    <definedName name="lst_DescDRE" localSheetId="4">#REF!</definedName>
    <definedName name="lst_DescDRE" localSheetId="2">#REF!</definedName>
    <definedName name="lst_DescDRE">#REF!</definedName>
    <definedName name="lst_Mes">#REF!</definedName>
    <definedName name="lst_Trimestre" localSheetId="0">#REF!</definedName>
    <definedName name="lst_Trimestre" localSheetId="4">#REF!</definedName>
    <definedName name="lst_Trimestre" localSheetId="2">#REF!</definedName>
    <definedName name="lst_Trimestre">#REF!</definedName>
    <definedName name="PERIODO">'[1]DRE - Trimestral'!$B$2</definedName>
    <definedName name="PERIODO_ACUM" localSheetId="0">#REF!</definedName>
    <definedName name="PERIODO_ACUM" localSheetId="4">#REF!</definedName>
    <definedName name="PERIODO_ACUM" localSheetId="2">#REF!</definedName>
    <definedName name="PERIODO_ACUM" localSheetId="3">#REF!</definedName>
    <definedName name="PERIODO_ACUM">#REF!</definedName>
    <definedName name="TRIMESTRE_1" localSheetId="0">'[1]Tabela Auxiliar'!$E$2</definedName>
    <definedName name="TRIMESTRE_1" localSheetId="5">'[2]Tabela Auxiliar'!$E$2</definedName>
    <definedName name="TRIMESTRE_1" localSheetId="4">'[1]Tabela Auxiliar'!$E$2</definedName>
    <definedName name="TRIMESTRE_1" localSheetId="2">'[1]Tabela Auxiliar'!$E$2</definedName>
    <definedName name="TRIMESTRE_1" localSheetId="3">'[2]Tabela Auxiliar'!$E$2</definedName>
    <definedName name="TRIMESTRE_1">'[3]Tabela Auxiliar'!$E$2</definedName>
    <definedName name="TRIMESTRE_2" localSheetId="0">'[1]Tabela Auxiliar'!$E$3</definedName>
    <definedName name="TRIMESTRE_2" localSheetId="5">'[2]Tabela Auxiliar'!$E$3</definedName>
    <definedName name="TRIMESTRE_2" localSheetId="4">'[1]Tabela Auxiliar'!$E$3</definedName>
    <definedName name="TRIMESTRE_2" localSheetId="2">'[1]Tabela Auxiliar'!$E$3</definedName>
    <definedName name="TRIMESTRE_2" localSheetId="3">'[2]Tabela Auxiliar'!$E$3</definedName>
    <definedName name="TRIMESTRE_2">'[3]Tabela Auxiliar'!$E$3</definedName>
    <definedName name="TRIMESTRE_3" localSheetId="0">'[1]Tabela Auxiliar'!$E$4</definedName>
    <definedName name="TRIMESTRE_3" localSheetId="5">'[2]Tabela Auxiliar'!$E$4</definedName>
    <definedName name="TRIMESTRE_3" localSheetId="4">'[1]Tabela Auxiliar'!$E$4</definedName>
    <definedName name="TRIMESTRE_3" localSheetId="2">'[1]Tabela Auxiliar'!$E$4</definedName>
    <definedName name="TRIMESTRE_3" localSheetId="3">'[2]Tabela Auxiliar'!$E$4</definedName>
    <definedName name="TRIMESTRE_3">'[3]Tabela Auxiliar'!$E$4</definedName>
  </definedNames>
  <calcPr fullCalcOnLoad="1"/>
</workbook>
</file>

<file path=xl/sharedStrings.xml><?xml version="1.0" encoding="utf-8"?>
<sst xmlns="http://schemas.openxmlformats.org/spreadsheetml/2006/main" count="345" uniqueCount="194">
  <si>
    <t>MINISTÉRIO DA AGRICULTURA, PECUÁRIA E ABASTECIMENTO - MAPA</t>
  </si>
  <si>
    <t>EMPRESA BRASILEIRA DE PESQUISA AGROPECUÁRIA - EMBRAPA</t>
  </si>
  <si>
    <t>R$</t>
  </si>
  <si>
    <t/>
  </si>
  <si>
    <t xml:space="preserve"> </t>
  </si>
  <si>
    <t xml:space="preserve">A T I V O </t>
  </si>
  <si>
    <t xml:space="preserve">P A S S I V O </t>
  </si>
  <si>
    <r>
      <t xml:space="preserve">   </t>
    </r>
    <r>
      <rPr>
        <u val="single"/>
        <sz val="12"/>
        <rFont val="Times New Roman"/>
        <family val="1"/>
      </rPr>
      <t>DISPONÍVEL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.......................................................................................................................</t>
    </r>
  </si>
  <si>
    <t xml:space="preserve">        Participações Societárias - pelo MEP.........................................................................................</t>
  </si>
  <si>
    <t xml:space="preserve">        Participações Societárias - pelo Custo  .......................................................................................</t>
  </si>
  <si>
    <t xml:space="preserve">        Outros Investimentos..........................................................................................................................</t>
  </si>
  <si>
    <t xml:space="preserve">       Bens Móveis.........................................................................................</t>
  </si>
  <si>
    <t xml:space="preserve">          Bens Móveis.........................................................................................</t>
  </si>
  <si>
    <t xml:space="preserve">          Depreciação de Bens Móveis.........................................................................................</t>
  </si>
  <si>
    <t xml:space="preserve">       Bens Imóveis.........................................................................................</t>
  </si>
  <si>
    <t xml:space="preserve">          Bens Imóveis.........................................................................................</t>
  </si>
  <si>
    <t xml:space="preserve">          Depreciação/Amortização de Bens Imóveis.........................................................................................</t>
  </si>
  <si>
    <t xml:space="preserve">       Software.........................................................................................</t>
  </si>
  <si>
    <t xml:space="preserve">          Software........................................................................................</t>
  </si>
  <si>
    <t xml:space="preserve">          Amortização de Software........................................................................................</t>
  </si>
  <si>
    <t xml:space="preserve">       Marcas, Direitos e Patentes .........................................................................................</t>
  </si>
  <si>
    <t xml:space="preserve">          Marcas Direitos e Patentes........................................................................................</t>
  </si>
  <si>
    <t>TOTAL DO ATIVO..........................................................................................................................................</t>
  </si>
  <si>
    <t>TOTAL DO PASSIVO...................................................................................................</t>
  </si>
  <si>
    <t>MAURICIO ANTÔNIO LOPES</t>
  </si>
  <si>
    <t>Presidente</t>
  </si>
  <si>
    <t>Diretora</t>
  </si>
  <si>
    <t xml:space="preserve"> Diretor</t>
  </si>
  <si>
    <t xml:space="preserve">CPF: 277.340.486-68
</t>
  </si>
  <si>
    <t>SUSY DARLEN BARROS DA PENHA</t>
  </si>
  <si>
    <t>Diretor</t>
  </si>
  <si>
    <t>Contadora - CRC/DF 007472/O-2</t>
  </si>
  <si>
    <t>CPF: 399.778.381-00</t>
  </si>
  <si>
    <t>MINISTÉRIO DA AGRICULTURA, PECUÁRIA E  ABASTECIMENTO - MAPA</t>
  </si>
  <si>
    <t>ATIVIDADES OPERACIONAIS</t>
  </si>
  <si>
    <t>RECEBIMENTOS......................................................................................................................................................................................................................................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</si>
  <si>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Repasses Recebidos........................................................................................................................................................................................................</t>
  </si>
  <si>
    <t xml:space="preserve">          Aluguéis, Arrendamentos e Taxas de Ocupação.............................................................................................................................................................................</t>
  </si>
  <si>
    <t xml:space="preserve">          Aplicações Financeiras.....................................................................................................................................................................................</t>
  </si>
  <si>
    <t xml:space="preserve">          Clientes ..........................................................................................................................................................................................</t>
  </si>
  <si>
    <t xml:space="preserve">          Transferências de Convênios..................................................................................................................................................................................................................</t>
  </si>
  <si>
    <t xml:space="preserve">          Outros Recebimentos.........................................................................................................................................................................................................</t>
  </si>
  <si>
    <t>PAGAMENTOS..................................................................................................................................................................................................................</t>
  </si>
  <si>
    <t xml:space="preserve">          Pessoal e Encargos Sociais.........................................................................................................................................................................................................</t>
  </si>
  <si>
    <t xml:space="preserve">          Fornecedores..............................................................................................................................................................................................</t>
  </si>
  <si>
    <t>CAIXA LÍQUIDO PROVENIENTE DAS ATIVIDADES OPERACIONAIS..............................................................................................................................................</t>
  </si>
  <si>
    <t>ATIVIDADES DE INVESTIMENTOS</t>
  </si>
  <si>
    <t xml:space="preserve">          Alienação de Bens Móveis e Imóveis..................................................................................................................................</t>
  </si>
  <si>
    <t xml:space="preserve">          Aquisição de Bens Móveis e Imóveis..................................................................................................................................</t>
  </si>
  <si>
    <t>CAIXA LÍQUIDO PROVENIENTE DAS ATIVIDADES DE INVESTIMENTOS...................................................................................................................................................................</t>
  </si>
  <si>
    <t>ATIVIDADES DE FINANCIAMENTO</t>
  </si>
  <si>
    <t>CAIXA LÍQUIDO PROVENIENTE DAS ATIVIDADES FINANCIAMENTO..............................................................................................................................................</t>
  </si>
  <si>
    <t>REDUÇÃO/AUMENTO LÍQUIDO DE CAIXA E EQUIVALENTE DE CAIXA.............................................................................................................................................................................</t>
  </si>
  <si>
    <t>SALDO INICIAL - CAIXA E EQUIVALENTE DE CAIXA.....................................................................................................................................................................................................</t>
  </si>
  <si>
    <t>SALDO FINAL - CAIXA E EQUIVALENTE DE CAIXA.........................................................................................................................................................................................</t>
  </si>
  <si>
    <t>CPF: 277.340.486-68</t>
  </si>
  <si>
    <t>MINISTÉRIO DA AGRICULTURA, PECUÁRIA E ABASTECIMENTO  - MAPA</t>
  </si>
  <si>
    <t xml:space="preserve"> HISTÓRICO</t>
  </si>
  <si>
    <t>CAPITAL</t>
  </si>
  <si>
    <t>PREJUIZO ACUMULADOS</t>
  </si>
  <si>
    <t>PATRIMONIO LIQUIDO</t>
  </si>
  <si>
    <t>Resultados do Exercício ...........................................................................</t>
  </si>
  <si>
    <t>Ajustes Patrimoniais de Exercícios Anteriores........................................................</t>
  </si>
  <si>
    <t>Resultados Exercício.................................................................................</t>
  </si>
  <si>
    <t xml:space="preserve">Diretor </t>
  </si>
  <si>
    <t>Saldo Inicial do Exercício de 2016....................................................................................................</t>
  </si>
  <si>
    <t>Saldo Inicial do Exercício de 2017....................................................................................................</t>
  </si>
  <si>
    <t>( = ) Resultado Líquido Abrangente.......................................................................................................</t>
  </si>
  <si>
    <t>DEMONSTRAÇÃO DO RESULTADO ABRANGENTE DE 2017 E 2016</t>
  </si>
  <si>
    <t>LÚCIA GATTO</t>
  </si>
  <si>
    <t>CPF: 445.476.840-49</t>
  </si>
  <si>
    <t>CELSO LUIZ MORETTI</t>
  </si>
  <si>
    <t xml:space="preserve"> CPF: 080.210.298-03</t>
  </si>
  <si>
    <t>CLEBER OLIVEIRA SOARES</t>
  </si>
  <si>
    <t>CPF: 616.727.935-72</t>
  </si>
  <si>
    <t>CPF: 080.210.298-033</t>
  </si>
  <si>
    <t>CPF:616.727.935-72</t>
  </si>
  <si>
    <r>
      <t xml:space="preserve">CIRCULANTE </t>
    </r>
    <r>
      <rPr>
        <b/>
        <vertAlign val="superscript"/>
        <sz val="12"/>
        <rFont val="Times New Roman"/>
        <family val="1"/>
      </rPr>
      <t>1.1</t>
    </r>
    <r>
      <rPr>
        <b/>
        <sz val="12"/>
        <rFont val="Times New Roman"/>
        <family val="1"/>
      </rPr>
      <t>..................................................................................................................................................</t>
    </r>
  </si>
  <si>
    <r>
      <t xml:space="preserve">NÃO CIRCULANTE  </t>
    </r>
    <r>
      <rPr>
        <b/>
        <vertAlign val="superscript"/>
        <sz val="12"/>
        <rFont val="Times New Roman"/>
        <family val="1"/>
      </rPr>
      <t>1.2</t>
    </r>
    <r>
      <rPr>
        <b/>
        <sz val="12"/>
        <rFont val="Times New Roman"/>
        <family val="1"/>
      </rPr>
      <t xml:space="preserve"> ...............................................................................................................................................</t>
    </r>
  </si>
  <si>
    <r>
      <t xml:space="preserve">CIRCULANTE </t>
    </r>
    <r>
      <rPr>
        <b/>
        <vertAlign val="superscript"/>
        <sz val="12"/>
        <rFont val="Times New Roman"/>
        <family val="1"/>
      </rPr>
      <t>1.3</t>
    </r>
    <r>
      <rPr>
        <b/>
        <sz val="12"/>
        <rFont val="Times New Roman"/>
        <family val="1"/>
      </rPr>
      <t xml:space="preserve"> .................................................................................................................................</t>
    </r>
  </si>
  <si>
    <r>
      <t xml:space="preserve">NÃO CIRCULANTE </t>
    </r>
    <r>
      <rPr>
        <b/>
        <vertAlign val="superscript"/>
        <sz val="12"/>
        <rFont val="Times New Roman"/>
        <family val="1"/>
      </rPr>
      <t>1.4</t>
    </r>
    <r>
      <rPr>
        <b/>
        <sz val="12"/>
        <rFont val="Times New Roman"/>
        <family val="1"/>
      </rPr>
      <t xml:space="preserve">  ...............................................................................................................................................</t>
    </r>
  </si>
  <si>
    <r>
      <t xml:space="preserve">PATRIMÔNIO LÍQUIDO </t>
    </r>
    <r>
      <rPr>
        <b/>
        <vertAlign val="superscript"/>
        <sz val="12"/>
        <rFont val="Times New Roman"/>
        <family val="1"/>
      </rPr>
      <t>1.5</t>
    </r>
    <r>
      <rPr>
        <b/>
        <sz val="12"/>
        <rFont val="Times New Roman"/>
        <family val="1"/>
      </rPr>
      <t xml:space="preserve"> ........................................................................................................................</t>
    </r>
  </si>
  <si>
    <t xml:space="preserve">        Outras Provisões pelo MEP.....................................................................</t>
  </si>
  <si>
    <t xml:space="preserve">          Subvenções para Custeio........................................................................................................................................................................................................</t>
  </si>
  <si>
    <t xml:space="preserve">          Subvenções para Investimento........................................................................................................................................................................................................</t>
  </si>
  <si>
    <t>Transferência p/Aumento de Capital</t>
  </si>
  <si>
    <t>AUMENTO PARA FUTURO AUMENTO DE CAPITAL  (AFAC)</t>
  </si>
  <si>
    <t>DEZEMBRO / 2017</t>
  </si>
  <si>
    <r>
      <t xml:space="preserve">( =) Resultado Líquido do Exercício </t>
    </r>
    <r>
      <rPr>
        <b/>
        <sz val="12"/>
        <color indexed="8"/>
        <rFont val="Times New Roman"/>
        <family val="1"/>
      </rPr>
      <t>................................................................................................</t>
    </r>
  </si>
  <si>
    <t>SALDO EM 31 DE DEZEMBRO/2017..............................................</t>
  </si>
  <si>
    <r>
      <t xml:space="preserve">      Caixa e Equivalentes de Caixa </t>
    </r>
    <r>
      <rPr>
        <b/>
        <vertAlign val="superscript"/>
        <sz val="12"/>
        <rFont val="Times New Roman"/>
        <family val="1"/>
      </rPr>
      <t>1.1 (a)</t>
    </r>
    <r>
      <rPr>
        <sz val="12"/>
        <rFont val="Times New Roman"/>
        <family val="1"/>
      </rPr>
      <t>....................................................................................................................................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</si>
  <si>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CRÉDITOS A CURTO PRAZO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1.1 (b)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</t>
    </r>
  </si>
  <si>
    <r>
      <t xml:space="preserve">      Clientes </t>
    </r>
    <r>
      <rPr>
        <b/>
        <vertAlign val="superscript"/>
        <sz val="12"/>
        <rFont val="Times New Roman"/>
        <family val="1"/>
      </rPr>
      <t>1.1 (b.1)</t>
    </r>
    <r>
      <rPr>
        <sz val="12"/>
        <rFont val="Times New Roman"/>
        <family val="1"/>
      </rPr>
      <t xml:space="preserve"> ................................................................................................................</t>
    </r>
  </si>
  <si>
    <r>
      <t xml:space="preserve">      Demais Créditos e Valores a Curto Prazo </t>
    </r>
    <r>
      <rPr>
        <b/>
        <vertAlign val="superscript"/>
        <sz val="12"/>
        <rFont val="Times New Roman"/>
        <family val="1"/>
      </rPr>
      <t>1.1 (b.2)</t>
    </r>
    <r>
      <rPr>
        <sz val="12"/>
        <rFont val="Times New Roman"/>
        <family val="1"/>
      </rPr>
      <t>.....................................................................................................................................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</si>
  <si>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ESTOQUES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1.1 (c)</t>
    </r>
    <r>
      <rPr>
        <sz val="12"/>
        <rFont val="Times New Roman"/>
        <family val="1"/>
      </rPr>
      <t xml:space="preserve"> 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</si>
  <si>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DESPESAS PAGAS ANTECIPADAMENTE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1.1 (d)</t>
    </r>
    <r>
      <rPr>
        <sz val="12"/>
        <rFont val="Times New Roman"/>
        <family val="1"/>
      </rPr>
      <t xml:space="preserve"> .......................................................................</t>
    </r>
  </si>
  <si>
    <r>
      <t xml:space="preserve">     REALIZÁVEL A LONGO PRAZO </t>
    </r>
    <r>
      <rPr>
        <b/>
        <vertAlign val="superscript"/>
        <sz val="12"/>
        <rFont val="Times New Roman"/>
        <family val="1"/>
      </rPr>
      <t>1.2 (a)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</t>
    </r>
  </si>
  <si>
    <r>
      <t xml:space="preserve">      Clientes </t>
    </r>
    <r>
      <rPr>
        <b/>
        <vertAlign val="superscript"/>
        <sz val="12"/>
        <rFont val="Times New Roman"/>
        <family val="1"/>
      </rPr>
      <t>1.2 (a.1)</t>
    </r>
    <r>
      <rPr>
        <sz val="12"/>
        <rFont val="Times New Roman"/>
        <family val="1"/>
      </rPr>
      <t xml:space="preserve"> ................................................................................................................</t>
    </r>
  </si>
  <si>
    <r>
      <t xml:space="preserve">      Demais Créditos e Valores a Longo Prazo </t>
    </r>
    <r>
      <rPr>
        <b/>
        <vertAlign val="superscript"/>
        <sz val="12"/>
        <rFont val="Times New Roman"/>
        <family val="1"/>
      </rPr>
      <t>1.2 (a.2)</t>
    </r>
    <r>
      <rPr>
        <sz val="12"/>
        <rFont val="Times New Roman"/>
        <family val="1"/>
      </rPr>
      <t>.....................................................................................................................................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</si>
  <si>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INVESTIMENTOS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1.2 (b)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</si>
  <si>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IMOBILIZADO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1.2 (c)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</si>
  <si>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INTANGÍVEL</t>
    </r>
    <r>
      <rPr>
        <b/>
        <vertAlign val="superscript"/>
        <sz val="12"/>
        <rFont val="Times New Roman"/>
        <family val="1"/>
      </rPr>
      <t>1.2 (d)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............................................................................................................................................</t>
    </r>
  </si>
  <si>
    <r>
      <t xml:space="preserve">      Obrigações Trabalhistas Previdenciárias e Assistênciais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1.3(a)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</si>
  <si>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  Fornecedores e Contas a Pagar </t>
    </r>
    <r>
      <rPr>
        <b/>
        <vertAlign val="superscript"/>
        <sz val="12"/>
        <rFont val="Times New Roman"/>
        <family val="1"/>
      </rPr>
      <t>1.3(b)</t>
    </r>
    <r>
      <rPr>
        <sz val="12"/>
        <rFont val="Times New Roman"/>
        <family val="1"/>
      </rPr>
      <t>..............................................................................................................................</t>
    </r>
  </si>
  <si>
    <r>
      <t xml:space="preserve">      Obrigações Fiscais </t>
    </r>
    <r>
      <rPr>
        <b/>
        <vertAlign val="superscript"/>
        <sz val="12"/>
        <rFont val="Times New Roman"/>
        <family val="1"/>
      </rPr>
      <t>1.3(c)</t>
    </r>
    <r>
      <rPr>
        <sz val="12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</si>
  <si>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      Demais Obrigações a Curto Prazo </t>
    </r>
    <r>
      <rPr>
        <b/>
        <vertAlign val="superscript"/>
        <sz val="12"/>
        <rFont val="Times New Roman"/>
        <family val="1"/>
      </rPr>
      <t>1.3(d)</t>
    </r>
    <r>
      <rPr>
        <sz val="12"/>
        <rFont val="Times New Roman"/>
        <family val="1"/>
      </rPr>
      <t>.................................................................................................................................</t>
    </r>
  </si>
  <si>
    <r>
      <t xml:space="preserve">      INSS - Débito  Parcelado </t>
    </r>
    <r>
      <rPr>
        <b/>
        <vertAlign val="superscript"/>
        <sz val="12"/>
        <rFont val="Times New Roman"/>
        <family val="1"/>
      </rPr>
      <t>1.4(a)</t>
    </r>
    <r>
      <rPr>
        <sz val="12"/>
        <rFont val="Times New Roman"/>
        <family val="1"/>
      </rPr>
      <t>...........................................................................................................................</t>
    </r>
  </si>
  <si>
    <r>
      <t xml:space="preserve">      Provisões a Longo Prazo </t>
    </r>
    <r>
      <rPr>
        <b/>
        <vertAlign val="superscript"/>
        <sz val="12"/>
        <rFont val="Times New Roman"/>
        <family val="1"/>
      </rPr>
      <t>1.4(b)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.............................................................................................................................................................</t>
    </r>
  </si>
  <si>
    <r>
      <t xml:space="preserve">      Adiantamento para  Futuro Aumento de Capital </t>
    </r>
    <r>
      <rPr>
        <b/>
        <vertAlign val="superscript"/>
        <sz val="12"/>
        <rFont val="Times New Roman"/>
        <family val="1"/>
      </rPr>
      <t>1.4(c)</t>
    </r>
    <r>
      <rPr>
        <sz val="12"/>
        <rFont val="Times New Roman"/>
        <family val="1"/>
      </rPr>
      <t>...............................................................</t>
    </r>
  </si>
  <si>
    <r>
      <t xml:space="preserve">      Capital Social </t>
    </r>
    <r>
      <rPr>
        <b/>
        <vertAlign val="superscript"/>
        <sz val="12"/>
        <rFont val="Times New Roman"/>
        <family val="1"/>
      </rPr>
      <t>1.5 (a)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</t>
    </r>
  </si>
  <si>
    <r>
      <t xml:space="preserve">      Adiantamento para Futuro Aumento de Capital (AFAC) </t>
    </r>
    <r>
      <rPr>
        <b/>
        <vertAlign val="superscript"/>
        <sz val="12"/>
        <rFont val="Times New Roman"/>
        <family val="1"/>
      </rPr>
      <t>1.5 (b)</t>
    </r>
    <r>
      <rPr>
        <sz val="12"/>
        <rFont val="Times New Roman"/>
        <family val="1"/>
      </rPr>
      <t xml:space="preserve"> ............</t>
    </r>
  </si>
  <si>
    <r>
      <t xml:space="preserve">      Resultados Acumulados </t>
    </r>
    <r>
      <rPr>
        <b/>
        <vertAlign val="superscript"/>
        <sz val="12"/>
        <rFont val="Times New Roman"/>
        <family val="1"/>
      </rPr>
      <t>1.5 (c)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</t>
    </r>
  </si>
  <si>
    <t>CNPJ: 00.348.003/0001-10</t>
  </si>
  <si>
    <t>BALANÇO PATRIMONIAL DOS EXERCÍCIOS  DE 2018 E 2017</t>
  </si>
  <si>
    <t>MARÇO / 2018</t>
  </si>
  <si>
    <t>MARÇO  / 2017</t>
  </si>
  <si>
    <t>DEMONSTRAÇÃO DAS MUTAÇÕES DO PATRIMÔNIO LÍQUIDO DOS EXERCÍCIOS DE 2018 E 2017</t>
  </si>
  <si>
    <t>SALDO EM 31 DE MARÇO/2017..............................................</t>
  </si>
  <si>
    <t>DEMONSTRAÇÃO DO FLUXO DE CAIXA DOS EXERCÍCIOS  DE 2018 E 2017</t>
  </si>
  <si>
    <t>MAR / 2018</t>
  </si>
  <si>
    <t>MAR / 2017</t>
  </si>
  <si>
    <t>CNPJ.00.348.003/0001-10</t>
  </si>
  <si>
    <t>DEMONSTRAÇÃO DO RESULTADO DOS EXERCÍCIOS FINDOS EM 31 DE MARÇO DE 2018 E 2017</t>
  </si>
  <si>
    <t>MARÇO / 2017</t>
  </si>
  <si>
    <t>( + ) Receitas com Vendas e Serviços............................................................................................................</t>
  </si>
  <si>
    <t>( - ) Imposto s/ Vendas e Serviços e Outras Deduções............................................................................................................</t>
  </si>
  <si>
    <t>( = ) Receita Líquida............................................................................................................</t>
  </si>
  <si>
    <t>( - ) Custo das Mercadorias e Serviços Vendidos............................................................................................................</t>
  </si>
  <si>
    <t>( = ) Lucro Bruto............................................................................................................</t>
  </si>
  <si>
    <t>( + ) Receitas Operacionais............................................................................................................</t>
  </si>
  <si>
    <t xml:space="preserve">      Subvenção de Custeio............................................................................................................</t>
  </si>
  <si>
    <t xml:space="preserve">      Convênios............................................................................................................</t>
  </si>
  <si>
    <t xml:space="preserve">      ( + ) Doações ............................................................................................................</t>
  </si>
  <si>
    <t>( - ) Despesas Operacionais............................................................................................................</t>
  </si>
  <si>
    <t xml:space="preserve">      Despesas Administrativas............................................................................................................</t>
  </si>
  <si>
    <t xml:space="preserve">      ( - ) Doações............................................................................................................</t>
  </si>
  <si>
    <t>( +/- ) Resultado na Equivalência Patrimonial............................................................................................................</t>
  </si>
  <si>
    <t xml:space="preserve">      ( + ) Resultado Positivo na Equivalência Patrimonial............................................................................................................</t>
  </si>
  <si>
    <t xml:space="preserve">      ( - ) Resultado Negativo na Equivalência Patrimonial............................................................................................................</t>
  </si>
  <si>
    <t>( = ) Resultado Antes das Receitas e Despesas Financeiras............................................................................................................</t>
  </si>
  <si>
    <t>( + ) Receitas Financeiras............................................................................................................</t>
  </si>
  <si>
    <t>( - ) Despesas Financeiras............................................................................................................</t>
  </si>
  <si>
    <t>( +/- ) Receitas / Despesas intra siafi ............................................................................................................</t>
  </si>
  <si>
    <t xml:space="preserve">      ( + ) Receitas intra siafi............................................................................................................</t>
  </si>
  <si>
    <t xml:space="preserve">      ( - ) Despesas intra siafi ............................................................................................................</t>
  </si>
  <si>
    <t>( + ) Ganhos da Alienação de Bens............................................................................................................</t>
  </si>
  <si>
    <t>( - ) Perda na Alienação de Bens............................................................................................................</t>
  </si>
  <si>
    <t>( + ) Reversão de Provisões............................................................................................................</t>
  </si>
  <si>
    <t>( +/- ) Outras Receitas / Despesas............................................................................................................</t>
  </si>
  <si>
    <t xml:space="preserve">      ( + ) Outras Receitas............................................................................................................</t>
  </si>
  <si>
    <t xml:space="preserve">      ( - ) Outras Despesas............................................................................................................</t>
  </si>
  <si>
    <t>( = ) Resultado Antes dos Tributos sobre o Lucro............................................................................................................</t>
  </si>
  <si>
    <t>( - ) Contribuição Social sobre o Lucro............................................................................................................</t>
  </si>
  <si>
    <t>( - ) Imposto de RendaPessoa Jurídica............................................................................................................</t>
  </si>
  <si>
    <t>( = ) Resultado Líquido do Exercício............................................................................................................</t>
  </si>
  <si>
    <t>GERSON SOARES A. BARRETO</t>
  </si>
  <si>
    <t>Chefe Gerência Financeiro e Contábil - GFC</t>
  </si>
  <si>
    <t>CPF: 038.784.061-34</t>
  </si>
  <si>
    <t xml:space="preserve">GERSON SOARES A. BARRETO </t>
  </si>
  <si>
    <t>CPF:  038.784.061-34</t>
  </si>
  <si>
    <t>DEMONSTRAÇÃO DO VALOR ADICIONADO EXERCÍCIOS  DE 2018 E 2017</t>
  </si>
  <si>
    <t>RECEITAS</t>
  </si>
  <si>
    <t>INSUMOS ADQUIRIDOS</t>
  </si>
  <si>
    <t>VALOR ADICIONADO BRUTO</t>
  </si>
  <si>
    <t>VALOR ADICIONADO LÍQUIDO PRODUZIDO PELA ENTIDADE</t>
  </si>
  <si>
    <t xml:space="preserve">VALOR ADICIONADO RECEBIDO EM TRANSFERÊNCIA </t>
  </si>
  <si>
    <t>VALOR ADICIONADO TOTAL A DISTRIBUIR</t>
  </si>
  <si>
    <t xml:space="preserve">DISTRIBUIÇÃO DO VALOR ADICIONADO </t>
  </si>
  <si>
    <t xml:space="preserve">    Vendas de Mercadoria, Produtos e Serviços...........................................................................................</t>
  </si>
  <si>
    <t xml:space="preserve">    Outras Receitas........................................................................................................................................................................................................</t>
  </si>
  <si>
    <t xml:space="preserve">    Receitas Relativas à Construção de Ativos Próprios........................................................................................................................................................................................................</t>
  </si>
  <si>
    <t xml:space="preserve">    Provisão para Créditos de Liquidação Duvidosa - Reversão / Constituição........................................................................................................................................................................................................</t>
  </si>
  <si>
    <t xml:space="preserve">    Custos dos Produtos, das Mercadorias e dos Serviços Vendidos..............................................................</t>
  </si>
  <si>
    <t xml:space="preserve">    Materiais , Energia, Serviços de Terceiros e Outros.....................................................................................................................................................................................................</t>
  </si>
  <si>
    <t xml:space="preserve">    Perda / Recuperção de Valores (Ações)Ativos........................................................................................................................................................................................................</t>
  </si>
  <si>
    <t xml:space="preserve">    Outras........................................................................................................................................................................................................</t>
  </si>
  <si>
    <t>DEPRECIAÇÃO, AMRTIZAÇÃO E EXUSTÃO</t>
  </si>
  <si>
    <t xml:space="preserve">    Resultado de Equivalência Patrimonial.....................................................................................................</t>
  </si>
  <si>
    <t xml:space="preserve">     Receita Financerias .....................................................................................................................................................................................................</t>
  </si>
  <si>
    <t xml:space="preserve">    Outras.......................................................................................................................................................................................................</t>
  </si>
  <si>
    <t xml:space="preserve">     Pessoal..................................................................................................................................................</t>
  </si>
  <si>
    <t xml:space="preserve">    1.Remuneração Direta..................................................................................................................................................</t>
  </si>
  <si>
    <t xml:space="preserve">    2.Benefícios.....................................................................................................................</t>
  </si>
  <si>
    <t xml:space="preserve">    3.FGTS e INSS.................................................................................................................................................</t>
  </si>
  <si>
    <t xml:space="preserve">    4.Contribuição a Entidade Fecheda de Precidência (Ceres)..................................................................................</t>
  </si>
  <si>
    <t xml:space="preserve">    Impostos, Taxas e Contribuições.....................................................................................................................................................................................................</t>
  </si>
  <si>
    <t xml:space="preserve">    1.Federeais ..................................................................................................................................................</t>
  </si>
  <si>
    <t xml:space="preserve">    2.Estatuais..........................................................................................................................................................</t>
  </si>
  <si>
    <t xml:space="preserve">    3.Municipais.................................................................................................................................................</t>
  </si>
  <si>
    <t xml:space="preserve">    Remuneração de Capitais de Terceiros........................................................................................................................................................................................................</t>
  </si>
  <si>
    <t xml:space="preserve">    1.Juros ..................................................................................................................................................</t>
  </si>
  <si>
    <t xml:space="preserve">    2.Outros.........................................................................................................................................................</t>
  </si>
  <si>
    <t xml:space="preserve">    Remuneração de Capital Próprio.......................................................................................................................................................................................................</t>
  </si>
  <si>
    <t xml:space="preserve">    1.Lucros Retidos/Prejuizo do Exercício.......................................................................................................................................................................................................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</si>
</sst>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(#,##0.00\ \)"/>
    <numFmt numFmtId="165" formatCode="#,##0.00&quot;   &quot;;\-#,##0.00&quot;   &quot;"/>
    <numFmt numFmtId="166" formatCode="_-* #,##0.00\ _R_$_-;\-* #,##0.00\ _R_$_-;_-* &quot;-&quot;??\ _R_$_-;_-@_-"/>
    <numFmt numFmtId="167" formatCode="_(* #,##0.00_);_(* \(#,##0.00\);_(* &quot;-&quot;??_);_(@_)"/>
    <numFmt numFmtId="168" formatCode="#,##0.00\ ;&quot; (&quot;#,##0.00\);&quot; -&quot;#\ ;@\ "/>
    <numFmt numFmtId="169" formatCode="[$R$-416]\ #,##0.00;[Red]\-[$R$-416]\ #,##0.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[$-416]dddd\,\ d&quot; de &quot;mmmm&quot; de &quot;yyyy"/>
    <numFmt numFmtId="175" formatCode="#,##0.00_ ;\-#,##0.00\ 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Univers (W1)"/>
      <family val="2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i/>
      <sz val="10"/>
      <name val="Univers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b/>
      <u val="single"/>
      <sz val="11.5"/>
      <name val="Times New Roman"/>
      <family val="1"/>
    </font>
    <font>
      <i/>
      <sz val="9"/>
      <name val="Univers (W1)"/>
      <family val="2"/>
    </font>
    <font>
      <i/>
      <sz val="12"/>
      <name val="Univers (W1)"/>
      <family val="2"/>
    </font>
    <font>
      <i/>
      <sz val="8"/>
      <name val="Univers (W1)"/>
      <family val="2"/>
    </font>
    <font>
      <sz val="8"/>
      <name val="Arial"/>
      <family val="2"/>
    </font>
    <font>
      <b/>
      <vertAlign val="superscript"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2"/>
      <name val="Arial"/>
      <family val="2"/>
    </font>
    <font>
      <sz val="11.5"/>
      <color indexed="10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color indexed="10"/>
      <name val="Times New Roman"/>
      <family val="1"/>
    </font>
    <font>
      <b/>
      <sz val="11.5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0000FF"/>
      <name val="Arial"/>
      <family val="2"/>
    </font>
    <font>
      <sz val="11.5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000000"/>
      <name val="Calibri"/>
      <family val="2"/>
    </font>
    <font>
      <b/>
      <sz val="11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/>
      <right style="thin"/>
      <top/>
      <bottom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/>
      <right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3" fontId="0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268">
    <xf numFmtId="0" fontId="0" fillId="0" borderId="0" xfId="0" applyFont="1" applyAlignment="1">
      <alignment/>
    </xf>
    <xf numFmtId="4" fontId="65" fillId="0" borderId="10" xfId="0" applyNumberFormat="1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164" fontId="66" fillId="0" borderId="11" xfId="0" applyNumberFormat="1" applyFont="1" applyBorder="1" applyAlignment="1">
      <alignment/>
    </xf>
    <xf numFmtId="0" fontId="65" fillId="0" borderId="12" xfId="0" applyFont="1" applyBorder="1" applyAlignment="1">
      <alignment/>
    </xf>
    <xf numFmtId="0" fontId="3" fillId="33" borderId="0" xfId="50" applyFont="1" applyFill="1" applyBorder="1">
      <alignment/>
      <protection/>
    </xf>
    <xf numFmtId="165" fontId="3" fillId="33" borderId="0" xfId="50" applyNumberFormat="1" applyFont="1" applyFill="1" applyBorder="1">
      <alignment/>
      <protection/>
    </xf>
    <xf numFmtId="0" fontId="6" fillId="33" borderId="0" xfId="50" applyFont="1" applyFill="1" applyBorder="1">
      <alignment/>
      <protection/>
    </xf>
    <xf numFmtId="0" fontId="5" fillId="33" borderId="10" xfId="50" applyFont="1" applyFill="1" applyBorder="1">
      <alignment/>
      <protection/>
    </xf>
    <xf numFmtId="0" fontId="5" fillId="33" borderId="0" xfId="50" applyFont="1" applyFill="1" applyBorder="1">
      <alignment/>
      <protection/>
    </xf>
    <xf numFmtId="165" fontId="5" fillId="33" borderId="0" xfId="50" applyNumberFormat="1" applyFont="1" applyFill="1" applyBorder="1">
      <alignment/>
      <protection/>
    </xf>
    <xf numFmtId="0" fontId="5" fillId="33" borderId="13" xfId="50" applyFont="1" applyFill="1" applyBorder="1">
      <alignment/>
      <protection/>
    </xf>
    <xf numFmtId="165" fontId="5" fillId="33" borderId="14" xfId="50" applyNumberFormat="1" applyFont="1" applyFill="1" applyBorder="1">
      <alignment/>
      <protection/>
    </xf>
    <xf numFmtId="0" fontId="5" fillId="33" borderId="15" xfId="50" applyFont="1" applyFill="1" applyBorder="1">
      <alignment/>
      <protection/>
    </xf>
    <xf numFmtId="0" fontId="5" fillId="33" borderId="16" xfId="50" applyFont="1" applyFill="1" applyBorder="1">
      <alignment/>
      <protection/>
    </xf>
    <xf numFmtId="0" fontId="5" fillId="33" borderId="17" xfId="50" applyFont="1" applyFill="1" applyBorder="1">
      <alignment/>
      <protection/>
    </xf>
    <xf numFmtId="0" fontId="5" fillId="33" borderId="18" xfId="50" applyFont="1" applyFill="1" applyBorder="1">
      <alignment/>
      <protection/>
    </xf>
    <xf numFmtId="0" fontId="5" fillId="33" borderId="19" xfId="50" applyFont="1" applyFill="1" applyBorder="1">
      <alignment/>
      <protection/>
    </xf>
    <xf numFmtId="165" fontId="4" fillId="33" borderId="20" xfId="50" applyNumberFormat="1" applyFont="1" applyFill="1" applyBorder="1" applyAlignment="1">
      <alignment horizontal="center"/>
      <protection/>
    </xf>
    <xf numFmtId="0" fontId="5" fillId="33" borderId="21" xfId="50" applyFont="1" applyFill="1" applyBorder="1">
      <alignment/>
      <protection/>
    </xf>
    <xf numFmtId="165" fontId="4" fillId="33" borderId="22" xfId="50" applyNumberFormat="1" applyFont="1" applyFill="1" applyBorder="1" applyAlignment="1">
      <alignment horizontal="center"/>
      <protection/>
    </xf>
    <xf numFmtId="0" fontId="4" fillId="33" borderId="10" xfId="50" applyFont="1" applyFill="1" applyBorder="1" applyAlignment="1">
      <alignment horizontal="left"/>
      <protection/>
    </xf>
    <xf numFmtId="165" fontId="4" fillId="33" borderId="23" xfId="50" applyNumberFormat="1" applyFont="1" applyFill="1" applyBorder="1">
      <alignment/>
      <protection/>
    </xf>
    <xf numFmtId="0" fontId="4" fillId="33" borderId="21" xfId="50" applyFont="1" applyFill="1" applyBorder="1">
      <alignment/>
      <protection/>
    </xf>
    <xf numFmtId="4" fontId="5" fillId="33" borderId="24" xfId="50" applyNumberFormat="1" applyFont="1" applyFill="1" applyBorder="1">
      <alignment/>
      <protection/>
    </xf>
    <xf numFmtId="165" fontId="4" fillId="33" borderId="11" xfId="50" applyNumberFormat="1" applyFont="1" applyFill="1" applyBorder="1">
      <alignment/>
      <protection/>
    </xf>
    <xf numFmtId="0" fontId="4" fillId="33" borderId="10" xfId="50" applyFont="1" applyFill="1" applyBorder="1" applyAlignment="1">
      <alignment horizontal="left"/>
      <protection/>
    </xf>
    <xf numFmtId="4" fontId="4" fillId="33" borderId="11" xfId="66" applyNumberFormat="1" applyFont="1" applyFill="1" applyBorder="1" applyAlignment="1">
      <alignment horizontal="right"/>
    </xf>
    <xf numFmtId="0" fontId="4" fillId="33" borderId="21" xfId="50" applyFont="1" applyFill="1" applyBorder="1" applyAlignment="1">
      <alignment horizontal="left"/>
      <protection/>
    </xf>
    <xf numFmtId="4" fontId="5" fillId="33" borderId="19" xfId="50" applyNumberFormat="1" applyFont="1" applyFill="1" applyBorder="1">
      <alignment/>
      <protection/>
    </xf>
    <xf numFmtId="4" fontId="5" fillId="33" borderId="11" xfId="50" applyNumberFormat="1" applyFont="1" applyFill="1" applyBorder="1">
      <alignment/>
      <protection/>
    </xf>
    <xf numFmtId="0" fontId="5" fillId="33" borderId="10" xfId="50" applyFont="1" applyFill="1" applyBorder="1" applyAlignment="1">
      <alignment horizontal="left"/>
      <protection/>
    </xf>
    <xf numFmtId="4" fontId="5" fillId="33" borderId="11" xfId="66" applyNumberFormat="1" applyFont="1" applyFill="1" applyBorder="1" applyAlignment="1">
      <alignment horizontal="right"/>
    </xf>
    <xf numFmtId="0" fontId="5" fillId="33" borderId="21" xfId="50" applyFont="1" applyFill="1" applyBorder="1" applyAlignment="1">
      <alignment horizontal="left"/>
      <protection/>
    </xf>
    <xf numFmtId="167" fontId="5" fillId="33" borderId="11" xfId="66" applyNumberFormat="1" applyFont="1" applyFill="1" applyBorder="1" applyAlignment="1">
      <alignment horizontal="right"/>
    </xf>
    <xf numFmtId="0" fontId="5" fillId="0" borderId="21" xfId="50" applyFont="1" applyFill="1" applyBorder="1" applyAlignment="1">
      <alignment horizontal="left"/>
      <protection/>
    </xf>
    <xf numFmtId="0" fontId="5" fillId="0" borderId="0" xfId="50" applyFont="1" applyFill="1" applyBorder="1">
      <alignment/>
      <protection/>
    </xf>
    <xf numFmtId="0" fontId="5" fillId="0" borderId="10" xfId="50" applyFont="1" applyFill="1" applyBorder="1" applyAlignment="1">
      <alignment horizontal="left"/>
      <protection/>
    </xf>
    <xf numFmtId="0" fontId="5" fillId="0" borderId="19" xfId="50" applyFont="1" applyFill="1" applyBorder="1">
      <alignment/>
      <protection/>
    </xf>
    <xf numFmtId="4" fontId="5" fillId="33" borderId="11" xfId="66" applyNumberFormat="1" applyFont="1" applyFill="1" applyBorder="1" applyAlignment="1">
      <alignment/>
    </xf>
    <xf numFmtId="167" fontId="67" fillId="0" borderId="11" xfId="66" applyNumberFormat="1" applyFont="1" applyFill="1" applyBorder="1" applyAlignment="1">
      <alignment horizontal="right"/>
    </xf>
    <xf numFmtId="0" fontId="4" fillId="33" borderId="12" xfId="50" applyFont="1" applyFill="1" applyBorder="1" applyAlignment="1">
      <alignment vertical="top"/>
      <protection/>
    </xf>
    <xf numFmtId="0" fontId="5" fillId="33" borderId="25" xfId="50" applyFont="1" applyFill="1" applyBorder="1" applyAlignment="1">
      <alignment vertical="top"/>
      <protection/>
    </xf>
    <xf numFmtId="0" fontId="5" fillId="33" borderId="26" xfId="50" applyFont="1" applyFill="1" applyBorder="1" applyAlignment="1">
      <alignment vertical="top"/>
      <protection/>
    </xf>
    <xf numFmtId="4" fontId="4" fillId="33" borderId="22" xfId="66" applyNumberFormat="1" applyFont="1" applyFill="1" applyBorder="1" applyAlignment="1">
      <alignment horizontal="right" vertical="top"/>
    </xf>
    <xf numFmtId="0" fontId="4" fillId="33" borderId="27" xfId="50" applyFont="1" applyFill="1" applyBorder="1" applyAlignment="1">
      <alignment horizontal="left" vertical="top"/>
      <protection/>
    </xf>
    <xf numFmtId="0" fontId="4" fillId="33" borderId="0" xfId="50" applyFont="1" applyFill="1" applyBorder="1">
      <alignment/>
      <protection/>
    </xf>
    <xf numFmtId="168" fontId="4" fillId="33" borderId="0" xfId="50" applyNumberFormat="1" applyFont="1" applyFill="1" applyBorder="1">
      <alignment/>
      <protection/>
    </xf>
    <xf numFmtId="0" fontId="4" fillId="33" borderId="0" xfId="50" applyFont="1" applyFill="1" applyBorder="1" applyAlignment="1">
      <alignment horizontal="left"/>
      <protection/>
    </xf>
    <xf numFmtId="43" fontId="5" fillId="33" borderId="0" xfId="50" applyNumberFormat="1" applyFont="1" applyFill="1" applyBorder="1">
      <alignment/>
      <protection/>
    </xf>
    <xf numFmtId="165" fontId="4" fillId="33" borderId="0" xfId="50" applyNumberFormat="1" applyFont="1" applyFill="1" applyBorder="1">
      <alignment/>
      <protection/>
    </xf>
    <xf numFmtId="165" fontId="4" fillId="33" borderId="0" xfId="50" applyNumberFormat="1" applyFont="1" applyFill="1" applyBorder="1" applyAlignment="1">
      <alignment horizontal="left"/>
      <protection/>
    </xf>
    <xf numFmtId="165" fontId="9" fillId="33" borderId="0" xfId="50" applyNumberFormat="1" applyFont="1" applyFill="1" applyBorder="1" applyAlignment="1">
      <alignment horizontal="left"/>
      <protection/>
    </xf>
    <xf numFmtId="165" fontId="9" fillId="33" borderId="0" xfId="50" applyNumberFormat="1" applyFont="1" applyFill="1" applyBorder="1" applyAlignment="1">
      <alignment horizontal="center"/>
      <protection/>
    </xf>
    <xf numFmtId="0" fontId="4" fillId="0" borderId="0" xfId="50" applyFont="1" applyAlignment="1">
      <alignment vertical="center"/>
      <protection/>
    </xf>
    <xf numFmtId="165" fontId="10" fillId="33" borderId="0" xfId="50" applyNumberFormat="1" applyFont="1" applyFill="1" applyBorder="1">
      <alignment/>
      <protection/>
    </xf>
    <xf numFmtId="0" fontId="10" fillId="33" borderId="0" xfId="50" applyFont="1" applyFill="1" applyBorder="1">
      <alignment/>
      <protection/>
    </xf>
    <xf numFmtId="0" fontId="5" fillId="33" borderId="0" xfId="50" applyFont="1" applyFill="1" applyBorder="1" applyAlignment="1">
      <alignment/>
      <protection/>
    </xf>
    <xf numFmtId="0" fontId="5" fillId="33" borderId="0" xfId="50" applyFont="1" applyFill="1" applyBorder="1" applyAlignment="1">
      <alignment horizontal="center"/>
      <protection/>
    </xf>
    <xf numFmtId="165" fontId="5" fillId="33" borderId="0" xfId="50" applyNumberFormat="1" applyFont="1" applyFill="1" applyBorder="1" applyAlignment="1">
      <alignment horizontal="left"/>
      <protection/>
    </xf>
    <xf numFmtId="0" fontId="5" fillId="33" borderId="0" xfId="50" applyFont="1" applyFill="1" applyBorder="1" applyAlignment="1">
      <alignment horizontal="left"/>
      <protection/>
    </xf>
    <xf numFmtId="165" fontId="5" fillId="33" borderId="0" xfId="50" applyNumberFormat="1" applyFont="1" applyFill="1" applyBorder="1" applyAlignment="1">
      <alignment/>
      <protection/>
    </xf>
    <xf numFmtId="0" fontId="6" fillId="33" borderId="0" xfId="50" applyFont="1" applyFill="1" applyBorder="1" applyAlignment="1">
      <alignment horizontal="left"/>
      <protection/>
    </xf>
    <xf numFmtId="168" fontId="11" fillId="33" borderId="0" xfId="50" applyNumberFormat="1" applyFont="1" applyFill="1" applyBorder="1">
      <alignment/>
      <protection/>
    </xf>
    <xf numFmtId="0" fontId="3" fillId="33" borderId="0" xfId="49" applyFont="1" applyFill="1" applyBorder="1">
      <alignment/>
      <protection/>
    </xf>
    <xf numFmtId="0" fontId="13" fillId="33" borderId="12" xfId="49" applyFont="1" applyFill="1" applyBorder="1">
      <alignment/>
      <protection/>
    </xf>
    <xf numFmtId="0" fontId="13" fillId="33" borderId="25" xfId="49" applyFont="1" applyFill="1" applyBorder="1">
      <alignment/>
      <protection/>
    </xf>
    <xf numFmtId="0" fontId="12" fillId="33" borderId="25" xfId="49" applyFont="1" applyFill="1" applyBorder="1" applyAlignment="1">
      <alignment horizontal="left"/>
      <protection/>
    </xf>
    <xf numFmtId="165" fontId="13" fillId="33" borderId="28" xfId="49" applyNumberFormat="1" applyFont="1" applyFill="1" applyBorder="1">
      <alignment/>
      <protection/>
    </xf>
    <xf numFmtId="0" fontId="13" fillId="33" borderId="10" xfId="49" applyFont="1" applyFill="1" applyBorder="1">
      <alignment/>
      <protection/>
    </xf>
    <xf numFmtId="0" fontId="13" fillId="33" borderId="0" xfId="49" applyFont="1" applyFill="1" applyBorder="1">
      <alignment/>
      <protection/>
    </xf>
    <xf numFmtId="0" fontId="12" fillId="33" borderId="0" xfId="49" applyFont="1" applyFill="1" applyBorder="1">
      <alignment/>
      <protection/>
    </xf>
    <xf numFmtId="0" fontId="14" fillId="33" borderId="10" xfId="49" applyFont="1" applyFill="1" applyBorder="1">
      <alignment/>
      <protection/>
    </xf>
    <xf numFmtId="167" fontId="12" fillId="33" borderId="22" xfId="66" applyNumberFormat="1" applyFont="1" applyFill="1" applyBorder="1" applyAlignment="1">
      <alignment horizontal="center" vertical="center"/>
    </xf>
    <xf numFmtId="167" fontId="12" fillId="33" borderId="28" xfId="66" applyNumberFormat="1" applyFont="1" applyFill="1" applyBorder="1" applyAlignment="1">
      <alignment horizontal="center" vertical="center"/>
    </xf>
    <xf numFmtId="167" fontId="13" fillId="33" borderId="11" xfId="66" applyNumberFormat="1" applyFont="1" applyFill="1" applyBorder="1" applyAlignment="1">
      <alignment horizontal="right"/>
    </xf>
    <xf numFmtId="0" fontId="13" fillId="33" borderId="11" xfId="49" applyFont="1" applyFill="1" applyBorder="1">
      <alignment/>
      <protection/>
    </xf>
    <xf numFmtId="0" fontId="12" fillId="33" borderId="10" xfId="49" applyFont="1" applyFill="1" applyBorder="1" applyAlignment="1">
      <alignment horizontal="left"/>
      <protection/>
    </xf>
    <xf numFmtId="0" fontId="12" fillId="33" borderId="0" xfId="49" applyFont="1" applyFill="1" applyBorder="1" applyAlignment="1">
      <alignment horizontal="left"/>
      <protection/>
    </xf>
    <xf numFmtId="165" fontId="12" fillId="33" borderId="0" xfId="49" applyNumberFormat="1" applyFont="1" applyFill="1" applyBorder="1">
      <alignment/>
      <protection/>
    </xf>
    <xf numFmtId="0" fontId="13" fillId="33" borderId="10" xfId="49" applyFont="1" applyFill="1" applyBorder="1" applyAlignment="1">
      <alignment horizontal="left"/>
      <protection/>
    </xf>
    <xf numFmtId="0" fontId="13" fillId="33" borderId="0" xfId="49" applyFont="1" applyFill="1" applyBorder="1" applyAlignment="1">
      <alignment horizontal="left"/>
      <protection/>
    </xf>
    <xf numFmtId="165" fontId="13" fillId="33" borderId="0" xfId="49" applyNumberFormat="1" applyFont="1" applyFill="1" applyBorder="1">
      <alignment/>
      <protection/>
    </xf>
    <xf numFmtId="165" fontId="13" fillId="33" borderId="0" xfId="49" applyNumberFormat="1" applyFont="1" applyFill="1" applyBorder="1" applyProtection="1">
      <alignment/>
      <protection locked="0"/>
    </xf>
    <xf numFmtId="0" fontId="12" fillId="33" borderId="10" xfId="49" applyFont="1" applyFill="1" applyBorder="1">
      <alignment/>
      <protection/>
    </xf>
    <xf numFmtId="165" fontId="13" fillId="33" borderId="0" xfId="49" applyNumberFormat="1" applyFont="1" applyFill="1" applyBorder="1" applyAlignment="1" applyProtection="1">
      <alignment horizontal="right"/>
      <protection locked="0"/>
    </xf>
    <xf numFmtId="165" fontId="12" fillId="33" borderId="0" xfId="49" applyNumberFormat="1" applyFont="1" applyFill="1" applyBorder="1" applyAlignment="1" applyProtection="1">
      <alignment horizontal="right"/>
      <protection locked="0"/>
    </xf>
    <xf numFmtId="0" fontId="12" fillId="33" borderId="12" xfId="49" applyFont="1" applyFill="1" applyBorder="1" applyAlignment="1">
      <alignment vertical="top"/>
      <protection/>
    </xf>
    <xf numFmtId="0" fontId="13" fillId="33" borderId="25" xfId="49" applyFont="1" applyFill="1" applyBorder="1" applyAlignment="1">
      <alignment vertical="top"/>
      <protection/>
    </xf>
    <xf numFmtId="165" fontId="13" fillId="33" borderId="25" xfId="49" applyNumberFormat="1" applyFont="1" applyFill="1" applyBorder="1" applyAlignment="1" applyProtection="1">
      <alignment vertical="top"/>
      <protection locked="0"/>
    </xf>
    <xf numFmtId="43" fontId="13" fillId="33" borderId="0" xfId="49" applyNumberFormat="1" applyFont="1" applyFill="1" applyBorder="1">
      <alignment/>
      <protection/>
    </xf>
    <xf numFmtId="167" fontId="13" fillId="33" borderId="0" xfId="49" applyNumberFormat="1" applyFont="1" applyFill="1" applyBorder="1">
      <alignment/>
      <protection/>
    </xf>
    <xf numFmtId="165" fontId="12" fillId="33" borderId="0" xfId="49" applyNumberFormat="1" applyFont="1" applyFill="1" applyBorder="1" applyAlignment="1">
      <alignment horizontal="left"/>
      <protection/>
    </xf>
    <xf numFmtId="0" fontId="12" fillId="33" borderId="0" xfId="50" applyFont="1" applyFill="1" applyBorder="1">
      <alignment/>
      <protection/>
    </xf>
    <xf numFmtId="0" fontId="13" fillId="33" borderId="0" xfId="49" applyFont="1" applyFill="1" applyBorder="1" applyAlignment="1">
      <alignment/>
      <protection/>
    </xf>
    <xf numFmtId="0" fontId="12" fillId="33" borderId="0" xfId="50" applyFont="1" applyFill="1" applyBorder="1" applyAlignment="1">
      <alignment horizontal="left"/>
      <protection/>
    </xf>
    <xf numFmtId="0" fontId="4" fillId="33" borderId="0" xfId="49" applyFont="1" applyFill="1" applyBorder="1" applyAlignment="1">
      <alignment horizontal="left"/>
      <protection/>
    </xf>
    <xf numFmtId="165" fontId="4" fillId="33" borderId="0" xfId="49" applyNumberFormat="1" applyFont="1" applyFill="1" applyBorder="1">
      <alignment/>
      <protection/>
    </xf>
    <xf numFmtId="165" fontId="5" fillId="33" borderId="0" xfId="49" applyNumberFormat="1" applyFont="1" applyFill="1" applyBorder="1">
      <alignment/>
      <protection/>
    </xf>
    <xf numFmtId="4" fontId="3" fillId="33" borderId="0" xfId="49" applyNumberFormat="1" applyFont="1" applyFill="1" applyBorder="1">
      <alignment/>
      <protection/>
    </xf>
    <xf numFmtId="0" fontId="15" fillId="33" borderId="0" xfId="49" applyFont="1" applyFill="1" applyBorder="1">
      <alignment/>
      <protection/>
    </xf>
    <xf numFmtId="165" fontId="15" fillId="33" borderId="0" xfId="49" applyNumberFormat="1" applyFont="1" applyFill="1" applyBorder="1">
      <alignment/>
      <protection/>
    </xf>
    <xf numFmtId="0" fontId="11" fillId="33" borderId="0" xfId="49" applyFont="1" applyFill="1" applyBorder="1">
      <alignment/>
      <protection/>
    </xf>
    <xf numFmtId="0" fontId="11" fillId="33" borderId="0" xfId="49" applyFont="1" applyFill="1" applyBorder="1" applyAlignment="1">
      <alignment horizontal="left"/>
      <protection/>
    </xf>
    <xf numFmtId="165" fontId="11" fillId="33" borderId="0" xfId="49" applyNumberFormat="1" applyFont="1" applyFill="1" applyBorder="1">
      <alignment/>
      <protection/>
    </xf>
    <xf numFmtId="0" fontId="6" fillId="33" borderId="0" xfId="49" applyFont="1" applyFill="1" applyBorder="1">
      <alignment/>
      <protection/>
    </xf>
    <xf numFmtId="0" fontId="3" fillId="33" borderId="0" xfId="49" applyFont="1" applyFill="1">
      <alignment/>
      <protection/>
    </xf>
    <xf numFmtId="40" fontId="12" fillId="33" borderId="22" xfId="66" applyNumberFormat="1" applyFont="1" applyFill="1" applyBorder="1" applyAlignment="1">
      <alignment horizontal="right" vertical="top"/>
    </xf>
    <xf numFmtId="167" fontId="12" fillId="33" borderId="11" xfId="65" applyNumberFormat="1" applyFont="1" applyFill="1" applyBorder="1" applyAlignment="1">
      <alignment horizontal="right"/>
    </xf>
    <xf numFmtId="167" fontId="13" fillId="33" borderId="11" xfId="65" applyNumberFormat="1" applyFont="1" applyFill="1" applyBorder="1" applyAlignment="1">
      <alignment horizontal="right"/>
    </xf>
    <xf numFmtId="0" fontId="3" fillId="33" borderId="16" xfId="49" applyFont="1" applyFill="1" applyBorder="1">
      <alignment/>
      <protection/>
    </xf>
    <xf numFmtId="0" fontId="3" fillId="33" borderId="17" xfId="49" applyFont="1" applyFill="1" applyBorder="1">
      <alignment/>
      <protection/>
    </xf>
    <xf numFmtId="165" fontId="3" fillId="33" borderId="17" xfId="49" applyNumberFormat="1" applyFont="1" applyFill="1" applyBorder="1">
      <alignment/>
      <protection/>
    </xf>
    <xf numFmtId="0" fontId="3" fillId="33" borderId="29" xfId="49" applyFont="1" applyFill="1" applyBorder="1">
      <alignment/>
      <protection/>
    </xf>
    <xf numFmtId="0" fontId="4" fillId="33" borderId="12" xfId="49" applyFont="1" applyFill="1" applyBorder="1" applyAlignment="1">
      <alignment horizontal="left"/>
      <protection/>
    </xf>
    <xf numFmtId="0" fontId="5" fillId="33" borderId="25" xfId="49" applyFont="1" applyFill="1" applyBorder="1">
      <alignment/>
      <protection/>
    </xf>
    <xf numFmtId="165" fontId="5" fillId="33" borderId="25" xfId="49" applyNumberFormat="1" applyFont="1" applyFill="1" applyBorder="1">
      <alignment/>
      <protection/>
    </xf>
    <xf numFmtId="0" fontId="16" fillId="33" borderId="28" xfId="49" applyFont="1" applyFill="1" applyBorder="1">
      <alignment/>
      <protection/>
    </xf>
    <xf numFmtId="0" fontId="16" fillId="33" borderId="0" xfId="49" applyFont="1" applyFill="1" applyBorder="1">
      <alignment/>
      <protection/>
    </xf>
    <xf numFmtId="0" fontId="5" fillId="33" borderId="11" xfId="49" applyFont="1" applyFill="1" applyBorder="1" applyAlignment="1">
      <alignment horizontal="center" vertical="center" wrapText="1"/>
      <protection/>
    </xf>
    <xf numFmtId="0" fontId="5" fillId="33" borderId="10" xfId="49" applyFont="1" applyFill="1" applyBorder="1">
      <alignment/>
      <protection/>
    </xf>
    <xf numFmtId="0" fontId="5" fillId="33" borderId="0" xfId="49" applyFont="1" applyFill="1" applyBorder="1">
      <alignment/>
      <protection/>
    </xf>
    <xf numFmtId="0" fontId="5" fillId="33" borderId="19" xfId="49" applyFont="1" applyFill="1" applyBorder="1">
      <alignment/>
      <protection/>
    </xf>
    <xf numFmtId="167" fontId="4" fillId="33" borderId="11" xfId="66" applyNumberFormat="1" applyFont="1" applyFill="1" applyBorder="1" applyAlignment="1">
      <alignment horizontal="right"/>
    </xf>
    <xf numFmtId="169" fontId="6" fillId="33" borderId="0" xfId="49" applyNumberFormat="1" applyFont="1" applyFill="1" applyBorder="1">
      <alignment/>
      <protection/>
    </xf>
    <xf numFmtId="0" fontId="5" fillId="33" borderId="12" xfId="49" applyFont="1" applyFill="1" applyBorder="1">
      <alignment/>
      <protection/>
    </xf>
    <xf numFmtId="0" fontId="5" fillId="33" borderId="26" xfId="49" applyFont="1" applyFill="1" applyBorder="1">
      <alignment/>
      <protection/>
    </xf>
    <xf numFmtId="165" fontId="5" fillId="33" borderId="22" xfId="49" applyNumberFormat="1" applyFont="1" applyFill="1" applyBorder="1">
      <alignment/>
      <protection/>
    </xf>
    <xf numFmtId="0" fontId="5" fillId="33" borderId="22" xfId="49" applyFont="1" applyFill="1" applyBorder="1">
      <alignment/>
      <protection/>
    </xf>
    <xf numFmtId="0" fontId="5" fillId="33" borderId="0" xfId="49" applyFont="1" applyFill="1" applyBorder="1" applyAlignment="1">
      <alignment horizontal="left"/>
      <protection/>
    </xf>
    <xf numFmtId="39" fontId="5" fillId="33" borderId="0" xfId="49" applyNumberFormat="1" applyFont="1" applyFill="1" applyBorder="1">
      <alignment/>
      <protection/>
    </xf>
    <xf numFmtId="4" fontId="5" fillId="33" borderId="0" xfId="49" applyNumberFormat="1" applyFont="1" applyFill="1" applyBorder="1">
      <alignment/>
      <protection/>
    </xf>
    <xf numFmtId="0" fontId="4" fillId="33" borderId="0" xfId="49" applyFont="1" applyFill="1" applyBorder="1">
      <alignment/>
      <protection/>
    </xf>
    <xf numFmtId="165" fontId="4" fillId="33" borderId="0" xfId="49" applyNumberFormat="1" applyFont="1" applyFill="1" applyBorder="1" applyAlignment="1">
      <alignment horizontal="left"/>
      <protection/>
    </xf>
    <xf numFmtId="0" fontId="17" fillId="33" borderId="0" xfId="49" applyFont="1" applyFill="1" applyBorder="1">
      <alignment/>
      <protection/>
    </xf>
    <xf numFmtId="0" fontId="18" fillId="33" borderId="0" xfId="49" applyFont="1" applyFill="1" applyBorder="1">
      <alignment/>
      <protection/>
    </xf>
    <xf numFmtId="0" fontId="10" fillId="33" borderId="0" xfId="49" applyFont="1" applyFill="1" applyBorder="1">
      <alignment/>
      <protection/>
    </xf>
    <xf numFmtId="165" fontId="4" fillId="33" borderId="0" xfId="49" applyNumberFormat="1" applyFont="1" applyFill="1" applyBorder="1" applyAlignment="1">
      <alignment horizontal="justify" vertical="justify" wrapText="1"/>
      <protection/>
    </xf>
    <xf numFmtId="165" fontId="3" fillId="33" borderId="0" xfId="49" applyNumberFormat="1" applyFont="1" applyFill="1" applyBorder="1">
      <alignment/>
      <protection/>
    </xf>
    <xf numFmtId="0" fontId="66" fillId="0" borderId="24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22" xfId="0" applyFont="1" applyBorder="1" applyAlignment="1">
      <alignment/>
    </xf>
    <xf numFmtId="164" fontId="65" fillId="0" borderId="11" xfId="0" applyNumberFormat="1" applyFont="1" applyBorder="1" applyAlignment="1">
      <alignment/>
    </xf>
    <xf numFmtId="164" fontId="65" fillId="0" borderId="22" xfId="0" applyNumberFormat="1" applyFont="1" applyBorder="1" applyAlignment="1">
      <alignment/>
    </xf>
    <xf numFmtId="49" fontId="12" fillId="33" borderId="24" xfId="66" applyNumberFormat="1" applyFont="1" applyFill="1" applyBorder="1" applyAlignment="1">
      <alignment horizontal="center" vertical="center"/>
    </xf>
    <xf numFmtId="4" fontId="5" fillId="0" borderId="11" xfId="66" applyNumberFormat="1" applyFont="1" applyFill="1" applyBorder="1" applyAlignment="1">
      <alignment horizontal="right"/>
    </xf>
    <xf numFmtId="0" fontId="6" fillId="0" borderId="0" xfId="50" applyFont="1" applyFill="1" applyBorder="1">
      <alignment/>
      <protection/>
    </xf>
    <xf numFmtId="0" fontId="3" fillId="0" borderId="0" xfId="50" applyFont="1" applyFill="1" applyBorder="1">
      <alignment/>
      <protection/>
    </xf>
    <xf numFmtId="165" fontId="4" fillId="33" borderId="12" xfId="50" applyNumberFormat="1" applyFont="1" applyFill="1" applyBorder="1" applyAlignment="1">
      <alignment horizontal="center"/>
      <protection/>
    </xf>
    <xf numFmtId="49" fontId="66" fillId="0" borderId="11" xfId="0" applyNumberFormat="1" applyFont="1" applyBorder="1" applyAlignment="1">
      <alignment horizontal="center"/>
    </xf>
    <xf numFmtId="4" fontId="5" fillId="33" borderId="11" xfId="66" applyNumberFormat="1" applyFont="1" applyFill="1" applyBorder="1" applyAlignment="1">
      <alignment horizontal="right"/>
    </xf>
    <xf numFmtId="4" fontId="4" fillId="33" borderId="0" xfId="50" applyNumberFormat="1" applyFont="1" applyFill="1" applyBorder="1">
      <alignment/>
      <protection/>
    </xf>
    <xf numFmtId="0" fontId="65" fillId="0" borderId="16" xfId="0" applyFont="1" applyBorder="1" applyAlignment="1">
      <alignment/>
    </xf>
    <xf numFmtId="0" fontId="68" fillId="0" borderId="0" xfId="0" applyFont="1" applyAlignment="1">
      <alignment/>
    </xf>
    <xf numFmtId="4" fontId="16" fillId="33" borderId="0" xfId="49" applyNumberFormat="1" applyFont="1" applyFill="1" applyBorder="1">
      <alignment/>
      <protection/>
    </xf>
    <xf numFmtId="43" fontId="16" fillId="33" borderId="0" xfId="65" applyFont="1" applyFill="1" applyBorder="1" applyAlignment="1">
      <alignment/>
    </xf>
    <xf numFmtId="0" fontId="5" fillId="33" borderId="10" xfId="50" applyFont="1" applyFill="1" applyBorder="1" applyAlignment="1">
      <alignment horizontal="left"/>
      <protection/>
    </xf>
    <xf numFmtId="0" fontId="66" fillId="0" borderId="10" xfId="51" applyFont="1" applyBorder="1">
      <alignment/>
      <protection/>
    </xf>
    <xf numFmtId="0" fontId="69" fillId="33" borderId="0" xfId="49" applyFont="1" applyFill="1" applyBorder="1">
      <alignment/>
      <protection/>
    </xf>
    <xf numFmtId="165" fontId="69" fillId="33" borderId="0" xfId="49" applyNumberFormat="1" applyFont="1" applyFill="1" applyBorder="1" applyAlignment="1" applyProtection="1">
      <alignment horizontal="right"/>
      <protection locked="0"/>
    </xf>
    <xf numFmtId="0" fontId="5" fillId="33" borderId="30" xfId="49" applyFont="1" applyFill="1" applyBorder="1" applyAlignment="1">
      <alignment horizontal="center" vertical="center" wrapText="1"/>
      <protection/>
    </xf>
    <xf numFmtId="0" fontId="5" fillId="33" borderId="0" xfId="49" applyFont="1" applyFill="1" applyBorder="1" applyAlignment="1">
      <alignment horizontal="center" vertical="center" wrapText="1"/>
      <protection/>
    </xf>
    <xf numFmtId="0" fontId="5" fillId="33" borderId="19" xfId="49" applyFont="1" applyFill="1" applyBorder="1" applyAlignment="1">
      <alignment horizontal="center" vertical="center" wrapText="1"/>
      <protection/>
    </xf>
    <xf numFmtId="0" fontId="5" fillId="33" borderId="10" xfId="49" applyFont="1" applyFill="1" applyBorder="1" applyAlignment="1">
      <alignment horizontal="center" vertical="center" wrapText="1"/>
      <protection/>
    </xf>
    <xf numFmtId="0" fontId="42" fillId="33" borderId="0" xfId="49" applyFont="1" applyFill="1" applyBorder="1" applyAlignment="1">
      <alignment horizontal="left"/>
      <protection/>
    </xf>
    <xf numFmtId="0" fontId="43" fillId="33" borderId="0" xfId="49" applyFont="1" applyFill="1" applyBorder="1">
      <alignment/>
      <protection/>
    </xf>
    <xf numFmtId="0" fontId="44" fillId="0" borderId="0" xfId="0" applyFont="1" applyAlignment="1">
      <alignment/>
    </xf>
    <xf numFmtId="165" fontId="43" fillId="33" borderId="0" xfId="49" applyNumberFormat="1" applyFont="1" applyFill="1" applyBorder="1">
      <alignment/>
      <protection/>
    </xf>
    <xf numFmtId="0" fontId="42" fillId="33" borderId="0" xfId="49" applyFont="1" applyFill="1" applyBorder="1">
      <alignment/>
      <protection/>
    </xf>
    <xf numFmtId="165" fontId="42" fillId="33" borderId="0" xfId="49" applyNumberFormat="1" applyFont="1" applyFill="1" applyBorder="1" applyAlignment="1">
      <alignment horizontal="left"/>
      <protection/>
    </xf>
    <xf numFmtId="0" fontId="45" fillId="33" borderId="0" xfId="49" applyFont="1" applyFill="1" applyBorder="1">
      <alignment/>
      <protection/>
    </xf>
    <xf numFmtId="165" fontId="42" fillId="33" borderId="0" xfId="49" applyNumberFormat="1" applyFont="1" applyFill="1" applyBorder="1">
      <alignment/>
      <protection/>
    </xf>
    <xf numFmtId="167" fontId="70" fillId="33" borderId="11" xfId="66" applyNumberFormat="1" applyFont="1" applyFill="1" applyBorder="1" applyAlignment="1">
      <alignment horizontal="right"/>
    </xf>
    <xf numFmtId="167" fontId="70" fillId="0" borderId="11" xfId="66" applyNumberFormat="1" applyFont="1" applyFill="1" applyBorder="1" applyAlignment="1">
      <alignment horizontal="right"/>
    </xf>
    <xf numFmtId="167" fontId="67" fillId="33" borderId="11" xfId="66" applyNumberFormat="1" applyFont="1" applyFill="1" applyBorder="1" applyAlignment="1">
      <alignment horizontal="right"/>
    </xf>
    <xf numFmtId="0" fontId="65" fillId="0" borderId="0" xfId="0" applyFont="1" applyAlignment="1">
      <alignment/>
    </xf>
    <xf numFmtId="0" fontId="65" fillId="0" borderId="16" xfId="0" applyFont="1" applyBorder="1" applyAlignment="1">
      <alignment/>
    </xf>
    <xf numFmtId="0" fontId="66" fillId="0" borderId="24" xfId="0" applyFont="1" applyBorder="1" applyAlignment="1">
      <alignment horizontal="center"/>
    </xf>
    <xf numFmtId="164" fontId="65" fillId="0" borderId="24" xfId="0" applyNumberFormat="1" applyFont="1" applyBorder="1" applyAlignment="1">
      <alignment/>
    </xf>
    <xf numFmtId="0" fontId="65" fillId="0" borderId="11" xfId="0" applyFont="1" applyBorder="1" applyAlignment="1">
      <alignment/>
    </xf>
    <xf numFmtId="43" fontId="65" fillId="0" borderId="0" xfId="65" applyFont="1" applyAlignment="1">
      <alignment/>
    </xf>
    <xf numFmtId="0" fontId="71" fillId="0" borderId="0" xfId="0" applyFont="1" applyAlignment="1">
      <alignment/>
    </xf>
    <xf numFmtId="165" fontId="12" fillId="33" borderId="0" xfId="49" applyNumberFormat="1" applyFont="1" applyFill="1" applyBorder="1" applyProtection="1">
      <alignment/>
      <protection locked="0"/>
    </xf>
    <xf numFmtId="0" fontId="20" fillId="33" borderId="0" xfId="49" applyFont="1" applyFill="1" applyBorder="1">
      <alignment/>
      <protection/>
    </xf>
    <xf numFmtId="175" fontId="0" fillId="0" borderId="0" xfId="0" applyNumberFormat="1" applyAlignment="1">
      <alignment/>
    </xf>
    <xf numFmtId="0" fontId="4" fillId="33" borderId="0" xfId="50" applyFont="1" applyFill="1" applyBorder="1" applyAlignment="1">
      <alignment horizontal="justify" vertical="justify" wrapText="1"/>
      <protection/>
    </xf>
    <xf numFmtId="0" fontId="5" fillId="33" borderId="0" xfId="50" applyFont="1" applyFill="1" applyAlignment="1">
      <alignment horizontal="justify" vertical="justify" wrapText="1"/>
      <protection/>
    </xf>
    <xf numFmtId="165" fontId="4" fillId="33" borderId="16" xfId="50" applyNumberFormat="1" applyFont="1" applyFill="1" applyBorder="1" applyAlignment="1">
      <alignment horizontal="center" vertical="center" wrapText="1"/>
      <protection/>
    </xf>
    <xf numFmtId="0" fontId="5" fillId="33" borderId="17" xfId="50" applyFont="1" applyFill="1" applyBorder="1" applyAlignment="1">
      <alignment horizontal="center" vertical="center" wrapText="1"/>
      <protection/>
    </xf>
    <xf numFmtId="0" fontId="5" fillId="33" borderId="29" xfId="50" applyFont="1" applyFill="1" applyBorder="1" applyAlignment="1">
      <alignment horizontal="center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5" fillId="33" borderId="0" xfId="50" applyFont="1" applyFill="1" applyBorder="1" applyAlignment="1">
      <alignment horizontal="center" vertical="center" wrapText="1"/>
      <protection/>
    </xf>
    <xf numFmtId="0" fontId="5" fillId="33" borderId="14" xfId="50" applyFont="1" applyFill="1" applyBorder="1" applyAlignment="1">
      <alignment horizontal="center" vertical="center" wrapText="1"/>
      <protection/>
    </xf>
    <xf numFmtId="0" fontId="4" fillId="33" borderId="12" xfId="50" applyFont="1" applyFill="1" applyBorder="1" applyAlignment="1">
      <alignment horizontal="center" vertical="center" wrapText="1"/>
      <protection/>
    </xf>
    <xf numFmtId="0" fontId="5" fillId="33" borderId="25" xfId="50" applyFont="1" applyFill="1" applyBorder="1" applyAlignment="1">
      <alignment horizontal="center" vertical="center" wrapText="1"/>
      <protection/>
    </xf>
    <xf numFmtId="0" fontId="5" fillId="33" borderId="28" xfId="50" applyFont="1" applyFill="1" applyBorder="1" applyAlignment="1">
      <alignment horizontal="center" vertical="center" wrapText="1"/>
      <protection/>
    </xf>
    <xf numFmtId="0" fontId="4" fillId="33" borderId="16" xfId="50" applyFont="1" applyFill="1" applyBorder="1" applyAlignment="1">
      <alignment horizontal="center" vertical="center" wrapText="1"/>
      <protection/>
    </xf>
    <xf numFmtId="0" fontId="5" fillId="33" borderId="17" xfId="50" applyFont="1" applyFill="1" applyBorder="1" applyAlignment="1">
      <alignment wrapText="1"/>
      <protection/>
    </xf>
    <xf numFmtId="0" fontId="5" fillId="33" borderId="29" xfId="50" applyFont="1" applyFill="1" applyBorder="1" applyAlignment="1">
      <alignment wrapText="1"/>
      <protection/>
    </xf>
    <xf numFmtId="0" fontId="5" fillId="33" borderId="10" xfId="50" applyFont="1" applyFill="1" applyBorder="1" applyAlignment="1">
      <alignment wrapText="1"/>
      <protection/>
    </xf>
    <xf numFmtId="0" fontId="5" fillId="33" borderId="0" xfId="50" applyFont="1" applyFill="1" applyBorder="1" applyAlignment="1">
      <alignment wrapText="1"/>
      <protection/>
    </xf>
    <xf numFmtId="0" fontId="5" fillId="33" borderId="14" xfId="50" applyFont="1" applyFill="1" applyBorder="1" applyAlignment="1">
      <alignment wrapText="1"/>
      <protection/>
    </xf>
    <xf numFmtId="0" fontId="5" fillId="33" borderId="12" xfId="50" applyFont="1" applyFill="1" applyBorder="1" applyAlignment="1">
      <alignment wrapText="1"/>
      <protection/>
    </xf>
    <xf numFmtId="0" fontId="5" fillId="33" borderId="25" xfId="50" applyFont="1" applyFill="1" applyBorder="1" applyAlignment="1">
      <alignment wrapText="1"/>
      <protection/>
    </xf>
    <xf numFmtId="0" fontId="5" fillId="33" borderId="28" xfId="50" applyFont="1" applyFill="1" applyBorder="1" applyAlignment="1">
      <alignment wrapText="1"/>
      <protection/>
    </xf>
    <xf numFmtId="0" fontId="4" fillId="33" borderId="31" xfId="50" applyFont="1" applyFill="1" applyBorder="1" applyAlignment="1">
      <alignment horizontal="center" vertical="center" wrapText="1"/>
      <protection/>
    </xf>
    <xf numFmtId="0" fontId="5" fillId="33" borderId="32" xfId="50" applyFont="1" applyFill="1" applyBorder="1" applyAlignment="1">
      <alignment horizontal="center" vertical="center" wrapText="1"/>
      <protection/>
    </xf>
    <xf numFmtId="0" fontId="5" fillId="33" borderId="33" xfId="50" applyFont="1" applyFill="1" applyBorder="1" applyAlignment="1">
      <alignment horizontal="center" vertical="center" wrapText="1"/>
      <protection/>
    </xf>
    <xf numFmtId="0" fontId="4" fillId="33" borderId="34" xfId="50" applyFont="1" applyFill="1" applyBorder="1" applyAlignment="1">
      <alignment horizontal="center" vertical="center" wrapText="1"/>
      <protection/>
    </xf>
    <xf numFmtId="0" fontId="66" fillId="0" borderId="16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13" fillId="33" borderId="12" xfId="49" applyFont="1" applyFill="1" applyBorder="1" applyAlignment="1">
      <alignment wrapText="1"/>
      <protection/>
    </xf>
    <xf numFmtId="0" fontId="13" fillId="33" borderId="25" xfId="49" applyFont="1" applyFill="1" applyBorder="1" applyAlignment="1">
      <alignment wrapText="1"/>
      <protection/>
    </xf>
    <xf numFmtId="0" fontId="13" fillId="33" borderId="0" xfId="49" applyFont="1" applyFill="1" applyBorder="1" applyAlignment="1">
      <alignment wrapText="1"/>
      <protection/>
    </xf>
    <xf numFmtId="0" fontId="13" fillId="33" borderId="14" xfId="49" applyFont="1" applyFill="1" applyBorder="1" applyAlignment="1">
      <alignment wrapText="1"/>
      <protection/>
    </xf>
    <xf numFmtId="0" fontId="12" fillId="33" borderId="16" xfId="49" applyFont="1" applyFill="1" applyBorder="1" applyAlignment="1">
      <alignment horizontal="center" vertical="center" wrapText="1"/>
      <protection/>
    </xf>
    <xf numFmtId="0" fontId="13" fillId="33" borderId="17" xfId="49" applyFont="1" applyFill="1" applyBorder="1" applyAlignment="1">
      <alignment horizontal="center" vertical="center" wrapText="1"/>
      <protection/>
    </xf>
    <xf numFmtId="0" fontId="13" fillId="33" borderId="29" xfId="49" applyFont="1" applyFill="1" applyBorder="1" applyAlignment="1">
      <alignment wrapText="1"/>
      <protection/>
    </xf>
    <xf numFmtId="0" fontId="12" fillId="33" borderId="10" xfId="49" applyFont="1" applyFill="1" applyBorder="1" applyAlignment="1">
      <alignment horizontal="center" vertical="center" wrapText="1"/>
      <protection/>
    </xf>
    <xf numFmtId="0" fontId="13" fillId="33" borderId="0" xfId="49" applyFont="1" applyFill="1" applyBorder="1" applyAlignment="1">
      <alignment horizontal="center" vertical="center" wrapText="1"/>
      <protection/>
    </xf>
    <xf numFmtId="0" fontId="12" fillId="33" borderId="0" xfId="49" applyFont="1" applyFill="1" applyBorder="1" applyAlignment="1">
      <alignment horizontal="center" vertical="center" wrapText="1"/>
      <protection/>
    </xf>
    <xf numFmtId="0" fontId="12" fillId="33" borderId="14" xfId="49" applyFont="1" applyFill="1" applyBorder="1" applyAlignment="1">
      <alignment horizontal="center" vertical="center" wrapText="1"/>
      <protection/>
    </xf>
    <xf numFmtId="0" fontId="13" fillId="33" borderId="10" xfId="49" applyFont="1" applyFill="1" applyBorder="1" applyAlignment="1">
      <alignment wrapText="1"/>
      <protection/>
    </xf>
    <xf numFmtId="0" fontId="42" fillId="33" borderId="0" xfId="49" applyFont="1" applyFill="1" applyBorder="1" applyAlignment="1">
      <alignment horizontal="justify" vertical="justify" wrapText="1"/>
      <protection/>
    </xf>
    <xf numFmtId="0" fontId="43" fillId="33" borderId="0" xfId="49" applyFont="1" applyFill="1" applyAlignment="1">
      <alignment horizontal="justify" vertical="justify" wrapText="1"/>
      <protection/>
    </xf>
    <xf numFmtId="0" fontId="4" fillId="33" borderId="10" xfId="49" applyFont="1" applyFill="1" applyBorder="1" applyAlignment="1">
      <alignment horizontal="center" vertical="center"/>
      <protection/>
    </xf>
    <xf numFmtId="0" fontId="4" fillId="33" borderId="0" xfId="49" applyFont="1" applyFill="1" applyBorder="1" applyAlignment="1">
      <alignment horizontal="center" vertical="center"/>
      <protection/>
    </xf>
    <xf numFmtId="0" fontId="4" fillId="33" borderId="14" xfId="49" applyFont="1" applyFill="1" applyBorder="1" applyAlignment="1">
      <alignment horizontal="center" vertical="center"/>
      <protection/>
    </xf>
    <xf numFmtId="0" fontId="4" fillId="33" borderId="16" xfId="49" applyFont="1" applyFill="1" applyBorder="1" applyAlignment="1">
      <alignment horizontal="center" vertical="center" wrapText="1"/>
      <protection/>
    </xf>
    <xf numFmtId="0" fontId="4" fillId="33" borderId="17" xfId="49" applyFont="1" applyFill="1" applyBorder="1" applyAlignment="1">
      <alignment horizontal="center" vertical="center" wrapText="1"/>
      <protection/>
    </xf>
    <xf numFmtId="0" fontId="4" fillId="33" borderId="29" xfId="49" applyFont="1" applyFill="1" applyBorder="1" applyAlignment="1">
      <alignment horizontal="center" vertical="center" wrapText="1"/>
      <protection/>
    </xf>
    <xf numFmtId="0" fontId="4" fillId="33" borderId="10" xfId="49" applyFont="1" applyFill="1" applyBorder="1" applyAlignment="1">
      <alignment horizontal="center" vertical="center" wrapText="1"/>
      <protection/>
    </xf>
    <xf numFmtId="0" fontId="4" fillId="33" borderId="0" xfId="49" applyFont="1" applyFill="1" applyBorder="1" applyAlignment="1">
      <alignment horizontal="center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4" fillId="33" borderId="25" xfId="49" applyFont="1" applyFill="1" applyBorder="1" applyAlignment="1">
      <alignment horizontal="center" vertical="center" wrapText="1"/>
      <protection/>
    </xf>
    <xf numFmtId="0" fontId="4" fillId="33" borderId="28" xfId="49" applyFont="1" applyFill="1" applyBorder="1" applyAlignment="1">
      <alignment horizontal="center" vertical="center" wrapText="1"/>
      <protection/>
    </xf>
    <xf numFmtId="0" fontId="5" fillId="33" borderId="0" xfId="49" applyFont="1" applyFill="1" applyBorder="1" applyAlignment="1">
      <alignment horizontal="center" vertical="center" wrapText="1"/>
      <protection/>
    </xf>
    <xf numFmtId="0" fontId="5" fillId="33" borderId="19" xfId="49" applyFont="1" applyFill="1" applyBorder="1" applyAlignment="1">
      <alignment horizontal="center" vertical="center" wrapText="1"/>
      <protection/>
    </xf>
    <xf numFmtId="0" fontId="5" fillId="33" borderId="10" xfId="49" applyFont="1" applyFill="1" applyBorder="1" applyAlignment="1">
      <alignment horizontal="center" vertical="center" wrapText="1"/>
      <protection/>
    </xf>
    <xf numFmtId="0" fontId="5" fillId="33" borderId="35" xfId="49" applyFont="1" applyFill="1" applyBorder="1" applyAlignment="1">
      <alignment horizontal="center" vertical="center" wrapText="1"/>
      <protection/>
    </xf>
    <xf numFmtId="0" fontId="5" fillId="33" borderId="13" xfId="49" applyFont="1" applyFill="1" applyBorder="1" applyAlignment="1">
      <alignment horizontal="center" vertical="center" wrapText="1"/>
      <protection/>
    </xf>
    <xf numFmtId="0" fontId="5" fillId="33" borderId="36" xfId="49" applyFont="1" applyFill="1" applyBorder="1" applyAlignment="1">
      <alignment horizontal="center" vertical="center" wrapText="1"/>
      <protection/>
    </xf>
    <xf numFmtId="0" fontId="12" fillId="33" borderId="37" xfId="49" applyFont="1" applyFill="1" applyBorder="1" applyAlignment="1">
      <alignment horizontal="center" vertical="center" wrapText="1"/>
      <protection/>
    </xf>
    <xf numFmtId="0" fontId="12" fillId="33" borderId="38" xfId="49" applyFont="1" applyFill="1" applyBorder="1" applyAlignment="1">
      <alignment horizontal="center" vertical="center" wrapText="1"/>
      <protection/>
    </xf>
    <xf numFmtId="165" fontId="12" fillId="33" borderId="11" xfId="49" applyNumberFormat="1" applyFont="1" applyFill="1" applyBorder="1" applyAlignment="1">
      <alignment horizontal="center" vertical="center" wrapText="1"/>
      <protection/>
    </xf>
    <xf numFmtId="165" fontId="12" fillId="33" borderId="22" xfId="49" applyNumberFormat="1" applyFont="1" applyFill="1" applyBorder="1" applyAlignment="1">
      <alignment horizontal="center" vertical="center" wrapText="1"/>
      <protection/>
    </xf>
    <xf numFmtId="0" fontId="12" fillId="33" borderId="11" xfId="49" applyFont="1" applyFill="1" applyBorder="1" applyAlignment="1">
      <alignment horizontal="center" vertical="center" wrapText="1"/>
      <protection/>
    </xf>
    <xf numFmtId="0" fontId="13" fillId="33" borderId="11" xfId="49" applyFont="1" applyFill="1" applyBorder="1" applyAlignment="1">
      <alignment horizontal="center" vertical="center" wrapText="1"/>
      <protection/>
    </xf>
    <xf numFmtId="0" fontId="13" fillId="33" borderId="22" xfId="49" applyFont="1" applyFill="1" applyBorder="1" applyAlignment="1">
      <alignment horizontal="center" vertical="center" wrapText="1"/>
      <protection/>
    </xf>
    <xf numFmtId="0" fontId="4" fillId="33" borderId="10" xfId="49" applyFont="1" applyFill="1" applyBorder="1" applyAlignment="1">
      <alignment horizontal="left" wrapText="1"/>
      <protection/>
    </xf>
    <xf numFmtId="0" fontId="5" fillId="33" borderId="0" xfId="49" applyFont="1" applyFill="1" applyBorder="1" applyAlignment="1">
      <alignment wrapText="1"/>
      <protection/>
    </xf>
    <xf numFmtId="0" fontId="5" fillId="33" borderId="14" xfId="49" applyFont="1" applyFill="1" applyBorder="1" applyAlignment="1">
      <alignment wrapText="1"/>
      <protection/>
    </xf>
    <xf numFmtId="0" fontId="5" fillId="33" borderId="19" xfId="49" applyFont="1" applyFill="1" applyBorder="1" applyAlignment="1">
      <alignment wrapText="1"/>
      <protection/>
    </xf>
    <xf numFmtId="164" fontId="67" fillId="0" borderId="11" xfId="0" applyNumberFormat="1" applyFont="1" applyBorder="1" applyAlignment="1">
      <alignment/>
    </xf>
    <xf numFmtId="164" fontId="70" fillId="0" borderId="11" xfId="0" applyNumberFormat="1" applyFont="1" applyBorder="1" applyAlignment="1">
      <alignment/>
    </xf>
    <xf numFmtId="164" fontId="70" fillId="0" borderId="10" xfId="0" applyNumberFormat="1" applyFont="1" applyBorder="1" applyAlignment="1">
      <alignment/>
    </xf>
    <xf numFmtId="164" fontId="70" fillId="0" borderId="24" xfId="0" applyNumberFormat="1" applyFont="1" applyBorder="1" applyAlignment="1">
      <alignment/>
    </xf>
    <xf numFmtId="167" fontId="72" fillId="33" borderId="11" xfId="65" applyNumberFormat="1" applyFont="1" applyFill="1" applyBorder="1" applyAlignment="1">
      <alignment horizontal="right"/>
    </xf>
    <xf numFmtId="167" fontId="69" fillId="33" borderId="11" xfId="65" applyNumberFormat="1" applyFont="1" applyFill="1" applyBorder="1" applyAlignment="1">
      <alignment horizontal="right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rmal 5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0</xdr:row>
      <xdr:rowOff>47625</xdr:rowOff>
    </xdr:from>
    <xdr:to>
      <xdr:col>7</xdr:col>
      <xdr:colOff>581025</xdr:colOff>
      <xdr:row>4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47625"/>
          <a:ext cx="2419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76</xdr:row>
      <xdr:rowOff>0</xdr:rowOff>
    </xdr:from>
    <xdr:ext cx="8439150" cy="609600"/>
    <xdr:sp>
      <xdr:nvSpPr>
        <xdr:cNvPr id="1" name="CaixaDeTexto 1"/>
        <xdr:cNvSpPr txBox="1">
          <a:spLocks noChangeArrowheads="1"/>
        </xdr:cNvSpPr>
      </xdr:nvSpPr>
      <xdr:spPr>
        <a:xfrm>
          <a:off x="0" y="15201900"/>
          <a:ext cx="84391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MAURICIO ANTÔNIO LOPES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LÚCIA GATTO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CELSO LUIZ MORETTI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 Diretor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277.340.486-68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445.476.840-49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080.210.298-03</a:t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8572500" cy="600075"/>
    <xdr:sp>
      <xdr:nvSpPr>
        <xdr:cNvPr id="2" name="CaixaDeTexto 3"/>
        <xdr:cNvSpPr txBox="1">
          <a:spLocks noChangeArrowheads="1"/>
        </xdr:cNvSpPr>
      </xdr:nvSpPr>
      <xdr:spPr>
        <a:xfrm>
          <a:off x="0" y="16392525"/>
          <a:ext cx="85725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  GERSON SOARES A. BARRETO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SUSY DARLEN BARROS DA PENHA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  Chefe Gerência Financeiro e Contábil - GFC  Contadora - CRC/DF 007472/O-2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616.727.935-72  CPF:  CPF: 038.784.061-34   CPF: 399.778.381-00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2819400</xdr:colOff>
      <xdr:row>0</xdr:row>
      <xdr:rowOff>133350</xdr:rowOff>
    </xdr:from>
    <xdr:to>
      <xdr:col>0</xdr:col>
      <xdr:colOff>4895850</xdr:colOff>
      <xdr:row>5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33350"/>
          <a:ext cx="2076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39</xdr:row>
      <xdr:rowOff>114300</xdr:rowOff>
    </xdr:from>
    <xdr:ext cx="8382000" cy="781050"/>
    <xdr:sp>
      <xdr:nvSpPr>
        <xdr:cNvPr id="2" name="CaixaDeTexto 2"/>
        <xdr:cNvSpPr txBox="1">
          <a:spLocks noChangeArrowheads="1"/>
        </xdr:cNvSpPr>
      </xdr:nvSpPr>
      <xdr:spPr>
        <a:xfrm>
          <a:off x="0" y="7496175"/>
          <a:ext cx="83820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MAURICIO ANTÔNIO LOPES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LÚCIA GATTO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CELSO LUIZ MORETTI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 Diretor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277.340.486-68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445.476.840-49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080.210.298-03</a:t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8572500" cy="657225"/>
    <xdr:sp>
      <xdr:nvSpPr>
        <xdr:cNvPr id="3" name="CaixaDeTexto 6"/>
        <xdr:cNvSpPr txBox="1">
          <a:spLocks noChangeArrowheads="1"/>
        </xdr:cNvSpPr>
      </xdr:nvSpPr>
      <xdr:spPr>
        <a:xfrm>
          <a:off x="0" y="9201150"/>
          <a:ext cx="8572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  GERSON SOARES A. BARRETO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SUSY DARLEN BARROS DA PENHA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  Chefe Gerência Financeiro e Contábil - GFC  Contadora - CRC/DF 007472/O-2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616.727.935-72  CPF:  CPF: 038.784.061-34   CPF: 399.778.381-00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3</xdr:col>
      <xdr:colOff>581025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0"/>
          <a:ext cx="1800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89</xdr:row>
      <xdr:rowOff>0</xdr:rowOff>
    </xdr:from>
    <xdr:ext cx="8439150" cy="609600"/>
    <xdr:sp>
      <xdr:nvSpPr>
        <xdr:cNvPr id="3" name="CaixaDeTexto 3"/>
        <xdr:cNvSpPr txBox="1">
          <a:spLocks noChangeArrowheads="1"/>
        </xdr:cNvSpPr>
      </xdr:nvSpPr>
      <xdr:spPr>
        <a:xfrm>
          <a:off x="0" y="14744700"/>
          <a:ext cx="84391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MAURICIO ANTÔNIO LOPES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LÚCIA GATTO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CELSO LUIZ MORETTI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 Diretor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277.340.486-68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445.476.840-49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080.210.298-03</a:t>
          </a:r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8572500" cy="609600"/>
    <xdr:sp>
      <xdr:nvSpPr>
        <xdr:cNvPr id="4" name="CaixaDeTexto 4"/>
        <xdr:cNvSpPr txBox="1">
          <a:spLocks noChangeArrowheads="1"/>
        </xdr:cNvSpPr>
      </xdr:nvSpPr>
      <xdr:spPr>
        <a:xfrm>
          <a:off x="0" y="16459200"/>
          <a:ext cx="8572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  GERSON SOARES A. BARRETO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SUSY DARLEN BARROS DA PENHA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  Chefe Gerência Financeiro e Contábil - GFC  Contadora - CRC/DF 007472/O-2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616.727.935-72  CPF:  CPF: 038.784.061-34   CPF: 399.778.381-00</a:t>
          </a:r>
        </a:p>
      </xdr:txBody>
    </xdr:sp>
    <xdr:clientData/>
  </xdr:oneCellAnchor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3</xdr:col>
      <xdr:colOff>581025</xdr:colOff>
      <xdr:row>5</xdr:row>
      <xdr:rowOff>66675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0"/>
          <a:ext cx="1800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89</xdr:row>
      <xdr:rowOff>0</xdr:rowOff>
    </xdr:from>
    <xdr:ext cx="8439150" cy="609600"/>
    <xdr:sp>
      <xdr:nvSpPr>
        <xdr:cNvPr id="7" name="CaixaDeTexto 7"/>
        <xdr:cNvSpPr txBox="1">
          <a:spLocks noChangeArrowheads="1"/>
        </xdr:cNvSpPr>
      </xdr:nvSpPr>
      <xdr:spPr>
        <a:xfrm>
          <a:off x="0" y="14744700"/>
          <a:ext cx="84391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MAURICIO ANTÔNIO LOPES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LÚCIA GATTO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CELSO LUIZ MORETTI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 Diretor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277.340.486-68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445.476.840-49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080.210.298-03</a:t>
          </a:r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8572500" cy="609600"/>
    <xdr:sp>
      <xdr:nvSpPr>
        <xdr:cNvPr id="8" name="CaixaDeTexto 8"/>
        <xdr:cNvSpPr txBox="1">
          <a:spLocks noChangeArrowheads="1"/>
        </xdr:cNvSpPr>
      </xdr:nvSpPr>
      <xdr:spPr>
        <a:xfrm>
          <a:off x="0" y="16459200"/>
          <a:ext cx="8572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  GERSON SOARES A. BARRETO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SUSY DARLEN BARROS DA PENHA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  Chefe Gerência Financeiro e Contábil - GFC  Contadora - CRC/DF 007472/O-2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616.727.935-72  CPF:  CPF: 038.784.061-34   CPF: 399.778.381-00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1400175</xdr:colOff>
      <xdr:row>0</xdr:row>
      <xdr:rowOff>152400</xdr:rowOff>
    </xdr:from>
    <xdr:to>
      <xdr:col>4</xdr:col>
      <xdr:colOff>180975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52400"/>
          <a:ext cx="2076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2</xdr:col>
      <xdr:colOff>3333750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0"/>
          <a:ext cx="1800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67</xdr:row>
      <xdr:rowOff>0</xdr:rowOff>
    </xdr:from>
    <xdr:ext cx="8439150" cy="609600"/>
    <xdr:sp>
      <xdr:nvSpPr>
        <xdr:cNvPr id="3" name="CaixaDeTexto 3"/>
        <xdr:cNvSpPr txBox="1">
          <a:spLocks noChangeArrowheads="1"/>
        </xdr:cNvSpPr>
      </xdr:nvSpPr>
      <xdr:spPr>
        <a:xfrm>
          <a:off x="0" y="11782425"/>
          <a:ext cx="84391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MAURICIO ANTÔNIO LOPES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LÚCIA GATTO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CELSO LUIZ MORETTI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 Diretor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277.340.486-68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445.476.840-49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080.210.298-03</a:t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8572500" cy="609600"/>
    <xdr:sp>
      <xdr:nvSpPr>
        <xdr:cNvPr id="4" name="CaixaDeTexto 6"/>
        <xdr:cNvSpPr txBox="1">
          <a:spLocks noChangeArrowheads="1"/>
        </xdr:cNvSpPr>
      </xdr:nvSpPr>
      <xdr:spPr>
        <a:xfrm>
          <a:off x="0" y="13496925"/>
          <a:ext cx="8572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  GERSON SOARES A. BARRETO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SUSY DARLEN BARROS DA PENHA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  Chefe Gerência Financeiro e Contábil - GFC  Contadora - CRC/DF 007472/O-2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616.727.935-72  CPF:  CPF: 038.784.061-34   CPF: 399.778.381-00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6-CCG\Demonstra&#231;&#245;es%20Cont&#225;beis\Planilha%20de%20DRE%20-%20V0.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6-CCG\Demonstra&#231;&#245;es%20Cont&#225;beis\Planilha%20de%20DRE%20-%20V0.3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7-CCG\Encerramento%20do%20Exercicio\1&#186;%20Trimestre\Planilha%20de%20DRE%20-%20V0.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ções"/>
      <sheetName val="DRE - Trimestral"/>
      <sheetName val="DRE - Trimestral Acumulado"/>
      <sheetName val="BASE - Atual"/>
      <sheetName val="BASE - Anterior"/>
      <sheetName val="Classificação Contas - DRE"/>
      <sheetName val="Notas Explicativas"/>
      <sheetName val="Tabela Auxiliar"/>
      <sheetName val="Temp"/>
      <sheetName val="Análise"/>
      <sheetName val="Planilha de DRE - V0.3"/>
    </sheetNames>
    <sheetDataSet>
      <sheetData sheetId="1">
        <row r="2">
          <cell r="B2" t="str">
            <v>1º TRIMESTRE</v>
          </cell>
        </row>
        <row r="5">
          <cell r="B5">
            <v>2016</v>
          </cell>
        </row>
        <row r="8">
          <cell r="B8" t="str">
            <v>...................................................................................................................</v>
          </cell>
          <cell r="C8" t="str">
            <v>              </v>
          </cell>
        </row>
      </sheetData>
      <sheetData sheetId="7">
        <row r="2">
          <cell r="E2" t="str">
            <v>1º TRIMESTRE</v>
          </cell>
        </row>
        <row r="3">
          <cell r="E3" t="str">
            <v>2º TRIMESTRE</v>
          </cell>
        </row>
        <row r="4">
          <cell r="E4" t="str">
            <v>3º TRIMESTRE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ções"/>
      <sheetName val="DRE - Trimestral"/>
      <sheetName val="DRE - Trimestral Acumulado"/>
      <sheetName val="BASE - Atual"/>
      <sheetName val="BASE - Anterior"/>
      <sheetName val="Classificação Contas - DRE"/>
      <sheetName val="Notas Explicativas"/>
      <sheetName val="Tabela Auxiliar"/>
      <sheetName val="Temp"/>
      <sheetName val="Análise"/>
      <sheetName val="Planilha de DRE - V0.3"/>
    </sheetNames>
    <sheetDataSet>
      <sheetData sheetId="7">
        <row r="2">
          <cell r="E2" t="str">
            <v>1º TRIMESTRE</v>
          </cell>
        </row>
        <row r="3">
          <cell r="E3" t="str">
            <v>2º TRIMESTRE</v>
          </cell>
        </row>
        <row r="4">
          <cell r="E4" t="str">
            <v>3º TRIMESTRE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ções"/>
      <sheetName val="DRE - Trimestral"/>
      <sheetName val="DRE - Trimestral Acumulado"/>
      <sheetName val="BASE - Atual"/>
      <sheetName val="AJUSTE - BASE - Atual"/>
      <sheetName val="VLR AJUSTE ATUAL"/>
      <sheetName val="BASE - Anterior"/>
      <sheetName val="AJUSTE - BASE - Anterior"/>
      <sheetName val="VLR AJUSTE ANTERIOR"/>
      <sheetName val="Classificação Contas - DRE"/>
      <sheetName val="Tabela Auxiliar"/>
      <sheetName val="Temp"/>
      <sheetName val="Planilha de DRE - V0.7"/>
    </sheetNames>
    <sheetDataSet>
      <sheetData sheetId="10">
        <row r="2">
          <cell r="E2" t="str">
            <v>1º TRIMESTRE</v>
          </cell>
        </row>
        <row r="3">
          <cell r="E3" t="str">
            <v>2º TRIMESTRE</v>
          </cell>
        </row>
        <row r="4">
          <cell r="E4" t="str">
            <v>3º TRIMESTRE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16"/>
  <sheetViews>
    <sheetView showGridLines="0" tabSelected="1" view="pageBreakPreview" zoomScale="84" zoomScaleSheetLayoutView="84" zoomScalePageLayoutView="0" workbookViewId="0" topLeftCell="A16">
      <selection activeCell="B89" sqref="B89"/>
    </sheetView>
  </sheetViews>
  <sheetFormatPr defaultColWidth="11.421875" defaultRowHeight="15"/>
  <cols>
    <col min="1" max="1" width="11.421875" style="6" customWidth="1"/>
    <col min="2" max="2" width="28.140625" style="6" customWidth="1"/>
    <col min="3" max="3" width="15.57421875" style="6" customWidth="1"/>
    <col min="4" max="4" width="22.57421875" style="6" customWidth="1"/>
    <col min="5" max="5" width="22.57421875" style="7" customWidth="1"/>
    <col min="6" max="6" width="0" style="6" hidden="1" customWidth="1"/>
    <col min="7" max="7" width="11.421875" style="6" customWidth="1"/>
    <col min="8" max="8" width="11.57421875" style="6" customWidth="1"/>
    <col min="9" max="9" width="34.57421875" style="6" customWidth="1"/>
    <col min="10" max="10" width="22.57421875" style="6" customWidth="1"/>
    <col min="11" max="11" width="22.57421875" style="7" customWidth="1"/>
    <col min="12" max="16384" width="11.421875" style="6" customWidth="1"/>
  </cols>
  <sheetData>
    <row r="1" ht="12.75"/>
    <row r="2" ht="12.75"/>
    <row r="3" ht="12.75"/>
    <row r="4" ht="12.75">
      <c r="E4" s="7" t="s">
        <v>4</v>
      </c>
    </row>
    <row r="5" ht="44.25" customHeight="1"/>
    <row r="6" spans="1:13" ht="15.75">
      <c r="A6" s="188" t="s">
        <v>0</v>
      </c>
      <c r="B6" s="189"/>
      <c r="C6" s="189"/>
      <c r="D6" s="189"/>
      <c r="E6" s="189"/>
      <c r="F6" s="189"/>
      <c r="G6" s="189"/>
      <c r="H6" s="189"/>
      <c r="I6" s="189"/>
      <c r="J6" s="189"/>
      <c r="K6" s="190"/>
      <c r="L6" s="8"/>
      <c r="M6" s="8"/>
    </row>
    <row r="7" spans="1:13" ht="15.75">
      <c r="A7" s="191" t="s">
        <v>1</v>
      </c>
      <c r="B7" s="192"/>
      <c r="C7" s="192"/>
      <c r="D7" s="192"/>
      <c r="E7" s="192"/>
      <c r="F7" s="192"/>
      <c r="G7" s="192"/>
      <c r="H7" s="192"/>
      <c r="I7" s="192"/>
      <c r="J7" s="192"/>
      <c r="K7" s="193"/>
      <c r="L7" s="8"/>
      <c r="M7" s="8"/>
    </row>
    <row r="8" spans="1:13" ht="15.75">
      <c r="A8" s="194" t="s">
        <v>112</v>
      </c>
      <c r="B8" s="195"/>
      <c r="C8" s="195"/>
      <c r="D8" s="195"/>
      <c r="E8" s="195"/>
      <c r="F8" s="195"/>
      <c r="G8" s="195"/>
      <c r="H8" s="195"/>
      <c r="I8" s="195"/>
      <c r="J8" s="195"/>
      <c r="K8" s="196"/>
      <c r="L8" s="8"/>
      <c r="M8" s="8"/>
    </row>
    <row r="9" spans="1:13" ht="6.75" customHeight="1">
      <c r="A9" s="197" t="s">
        <v>113</v>
      </c>
      <c r="B9" s="198"/>
      <c r="C9" s="198"/>
      <c r="D9" s="198"/>
      <c r="E9" s="198"/>
      <c r="F9" s="198"/>
      <c r="G9" s="198"/>
      <c r="H9" s="198"/>
      <c r="I9" s="198"/>
      <c r="J9" s="198"/>
      <c r="K9" s="199"/>
      <c r="L9" s="8"/>
      <c r="M9" s="8"/>
    </row>
    <row r="10" spans="1:13" ht="9.75" customHeight="1">
      <c r="A10" s="200"/>
      <c r="B10" s="201"/>
      <c r="C10" s="201"/>
      <c r="D10" s="201"/>
      <c r="E10" s="201"/>
      <c r="F10" s="201"/>
      <c r="G10" s="201"/>
      <c r="H10" s="201"/>
      <c r="I10" s="201"/>
      <c r="J10" s="201"/>
      <c r="K10" s="202"/>
      <c r="L10" s="8"/>
      <c r="M10" s="8"/>
    </row>
    <row r="11" spans="1:13" ht="12.75">
      <c r="A11" s="203"/>
      <c r="B11" s="204"/>
      <c r="C11" s="204"/>
      <c r="D11" s="204"/>
      <c r="E11" s="204"/>
      <c r="F11" s="204"/>
      <c r="G11" s="204"/>
      <c r="H11" s="204"/>
      <c r="I11" s="204"/>
      <c r="J11" s="204"/>
      <c r="K11" s="205"/>
      <c r="L11" s="8"/>
      <c r="M11" s="8"/>
    </row>
    <row r="12" spans="1:13" ht="8.25" customHeight="1">
      <c r="A12" s="9"/>
      <c r="B12" s="10"/>
      <c r="C12" s="10"/>
      <c r="D12" s="10"/>
      <c r="E12" s="11"/>
      <c r="F12" s="12"/>
      <c r="G12" s="10"/>
      <c r="H12" s="10"/>
      <c r="I12" s="10"/>
      <c r="J12" s="10"/>
      <c r="K12" s="13"/>
      <c r="L12" s="8"/>
      <c r="M12" s="8"/>
    </row>
    <row r="13" spans="1:13" ht="15.75">
      <c r="A13" s="206" t="s">
        <v>5</v>
      </c>
      <c r="B13" s="207"/>
      <c r="C13" s="207"/>
      <c r="D13" s="207"/>
      <c r="E13" s="208"/>
      <c r="F13" s="14"/>
      <c r="G13" s="209" t="s">
        <v>6</v>
      </c>
      <c r="H13" s="207"/>
      <c r="I13" s="207"/>
      <c r="J13" s="207"/>
      <c r="K13" s="208"/>
      <c r="L13" s="8"/>
      <c r="M13" s="8"/>
    </row>
    <row r="14" spans="1:13" ht="15.75">
      <c r="A14" s="15"/>
      <c r="B14" s="16"/>
      <c r="C14" s="17"/>
      <c r="D14" s="150" t="s">
        <v>114</v>
      </c>
      <c r="E14" s="150" t="s">
        <v>87</v>
      </c>
      <c r="F14" s="16"/>
      <c r="G14" s="20"/>
      <c r="H14" s="10"/>
      <c r="I14" s="10"/>
      <c r="J14" s="150" t="s">
        <v>114</v>
      </c>
      <c r="K14" s="150" t="s">
        <v>87</v>
      </c>
      <c r="L14" s="8"/>
      <c r="M14" s="8"/>
    </row>
    <row r="15" spans="1:13" ht="15.75">
      <c r="A15" s="9"/>
      <c r="B15" s="10"/>
      <c r="C15" s="18"/>
      <c r="D15" s="19" t="s">
        <v>2</v>
      </c>
      <c r="E15" s="19" t="s">
        <v>2</v>
      </c>
      <c r="F15" s="10"/>
      <c r="G15" s="20"/>
      <c r="H15" s="10"/>
      <c r="I15" s="10"/>
      <c r="J15" s="149" t="s">
        <v>2</v>
      </c>
      <c r="K15" s="21" t="s">
        <v>2</v>
      </c>
      <c r="L15" s="8"/>
      <c r="M15" s="8"/>
    </row>
    <row r="16" spans="1:13" ht="15.75">
      <c r="A16" s="22"/>
      <c r="B16" s="10"/>
      <c r="C16" s="18"/>
      <c r="D16" s="18"/>
      <c r="E16" s="23"/>
      <c r="F16" s="10"/>
      <c r="G16" s="24"/>
      <c r="H16" s="10"/>
      <c r="I16" s="10"/>
      <c r="J16" s="25"/>
      <c r="K16" s="26"/>
      <c r="L16" s="8"/>
      <c r="M16" s="8"/>
    </row>
    <row r="17" spans="1:13" ht="18.75">
      <c r="A17" s="22" t="s">
        <v>77</v>
      </c>
      <c r="B17" s="10"/>
      <c r="C17" s="18"/>
      <c r="D17" s="28">
        <f>SUM(D19,D22,D26,D28)</f>
        <v>248999121.83999997</v>
      </c>
      <c r="E17" s="28">
        <f>SUM(E19,E22,E26,E28)</f>
        <v>197178983.39000002</v>
      </c>
      <c r="F17" s="10"/>
      <c r="G17" s="29" t="s">
        <v>79</v>
      </c>
      <c r="H17" s="10"/>
      <c r="I17" s="10"/>
      <c r="J17" s="28">
        <f>SUM(J19:J23)</f>
        <v>359839314.7</v>
      </c>
      <c r="K17" s="28">
        <f>SUM(K19:K23)</f>
        <v>256656801.78</v>
      </c>
      <c r="L17" s="8"/>
      <c r="M17" s="8"/>
    </row>
    <row r="18" spans="1:13" ht="15.75">
      <c r="A18" s="27"/>
      <c r="B18" s="10"/>
      <c r="C18" s="18"/>
      <c r="D18" s="30"/>
      <c r="E18" s="30"/>
      <c r="F18" s="10"/>
      <c r="G18" s="29"/>
      <c r="H18" s="10"/>
      <c r="I18" s="10"/>
      <c r="J18" s="31"/>
      <c r="K18" s="31"/>
      <c r="L18" s="8"/>
      <c r="M18" s="8"/>
    </row>
    <row r="19" spans="1:13" ht="18.75">
      <c r="A19" s="32" t="s">
        <v>7</v>
      </c>
      <c r="B19" s="10"/>
      <c r="C19" s="18"/>
      <c r="D19" s="33">
        <f>SUM(D20)</f>
        <v>127504734.81</v>
      </c>
      <c r="E19" s="33">
        <f>SUM(E20)</f>
        <v>88992154.5</v>
      </c>
      <c r="F19" s="10"/>
      <c r="G19" s="34" t="s">
        <v>102</v>
      </c>
      <c r="H19" s="10"/>
      <c r="I19" s="10"/>
      <c r="J19" s="33">
        <v>331262370.79</v>
      </c>
      <c r="K19" s="151">
        <v>243227243.72</v>
      </c>
      <c r="L19" s="8"/>
      <c r="M19" s="8"/>
    </row>
    <row r="20" spans="1:13" ht="18.75">
      <c r="A20" s="157" t="s">
        <v>90</v>
      </c>
      <c r="B20" s="10"/>
      <c r="C20" s="18"/>
      <c r="D20" s="33">
        <v>127504734.81</v>
      </c>
      <c r="E20" s="151">
        <v>88992154.5</v>
      </c>
      <c r="F20" s="10"/>
      <c r="G20" s="34" t="s">
        <v>103</v>
      </c>
      <c r="H20" s="10"/>
      <c r="I20" s="10"/>
      <c r="J20" s="33">
        <v>25806600.21</v>
      </c>
      <c r="K20" s="151">
        <v>3022867.62</v>
      </c>
      <c r="L20" s="8"/>
      <c r="M20" s="8"/>
    </row>
    <row r="21" spans="1:13" ht="18.75">
      <c r="A21" s="32"/>
      <c r="B21" s="10"/>
      <c r="C21" s="18"/>
      <c r="D21" s="33"/>
      <c r="E21" s="33"/>
      <c r="F21" s="10"/>
      <c r="G21" s="34" t="s">
        <v>104</v>
      </c>
      <c r="H21" s="10"/>
      <c r="I21" s="10"/>
      <c r="J21" s="33">
        <v>9414</v>
      </c>
      <c r="K21" s="151">
        <v>6626.57</v>
      </c>
      <c r="L21" s="8"/>
      <c r="M21" s="8"/>
    </row>
    <row r="22" spans="1:13" ht="18.75">
      <c r="A22" s="157" t="s">
        <v>91</v>
      </c>
      <c r="B22" s="10"/>
      <c r="C22" s="18"/>
      <c r="D22" s="33">
        <f>SUM(D23,D24)</f>
        <v>80073729.91</v>
      </c>
      <c r="E22" s="33">
        <f>SUM(E23,E24)</f>
        <v>67575356.36999999</v>
      </c>
      <c r="F22" s="10"/>
      <c r="G22" s="34" t="s">
        <v>105</v>
      </c>
      <c r="H22" s="10"/>
      <c r="I22" s="10"/>
      <c r="J22" s="33">
        <v>2760929.7</v>
      </c>
      <c r="K22" s="151">
        <v>10400063.87</v>
      </c>
      <c r="L22" s="8"/>
      <c r="M22" s="8"/>
    </row>
    <row r="23" spans="1:13" ht="18.75">
      <c r="A23" s="157" t="s">
        <v>92</v>
      </c>
      <c r="B23" s="10"/>
      <c r="C23" s="18"/>
      <c r="D23" s="33">
        <v>566970.89</v>
      </c>
      <c r="E23" s="151">
        <v>626092.07</v>
      </c>
      <c r="F23" s="10"/>
      <c r="G23" s="34"/>
      <c r="H23" s="10"/>
      <c r="I23" s="10"/>
      <c r="J23" s="33"/>
      <c r="K23" s="33"/>
      <c r="L23" s="8"/>
      <c r="M23" s="8"/>
    </row>
    <row r="24" spans="1:13" ht="18.75">
      <c r="A24" s="157" t="s">
        <v>93</v>
      </c>
      <c r="B24" s="10"/>
      <c r="C24" s="18"/>
      <c r="D24" s="33">
        <v>79506759.02</v>
      </c>
      <c r="E24" s="151">
        <v>66949264.3</v>
      </c>
      <c r="F24" s="10"/>
      <c r="G24" s="34"/>
      <c r="H24" s="10"/>
      <c r="I24" s="10"/>
      <c r="J24" s="33"/>
      <c r="K24" s="33"/>
      <c r="L24" s="8"/>
      <c r="M24" s="8"/>
    </row>
    <row r="25" spans="1:13" ht="15.75">
      <c r="A25" s="32"/>
      <c r="B25" s="10"/>
      <c r="C25" s="18"/>
      <c r="D25" s="33"/>
      <c r="E25" s="33"/>
      <c r="F25" s="10"/>
      <c r="G25" s="34"/>
      <c r="H25" s="10"/>
      <c r="I25" s="10"/>
      <c r="J25" s="33"/>
      <c r="K25" s="33"/>
      <c r="L25" s="8"/>
      <c r="M25" s="8"/>
    </row>
    <row r="26" spans="1:13" ht="18.75">
      <c r="A26" s="157" t="s">
        <v>94</v>
      </c>
      <c r="B26" s="10"/>
      <c r="C26" s="18"/>
      <c r="D26" s="33">
        <v>41392332.17</v>
      </c>
      <c r="E26" s="151">
        <v>40555446.31</v>
      </c>
      <c r="F26" s="10"/>
      <c r="G26" s="34"/>
      <c r="H26" s="10"/>
      <c r="I26" s="10"/>
      <c r="J26" s="33"/>
      <c r="K26" s="33"/>
      <c r="L26" s="8"/>
      <c r="M26" s="8"/>
    </row>
    <row r="27" spans="1:13" ht="15.75">
      <c r="A27" s="32"/>
      <c r="B27" s="10"/>
      <c r="C27" s="18"/>
      <c r="D27" s="33"/>
      <c r="E27" s="33"/>
      <c r="F27" s="10"/>
      <c r="G27" s="34"/>
      <c r="H27" s="10"/>
      <c r="I27" s="10"/>
      <c r="J27" s="33"/>
      <c r="K27" s="33"/>
      <c r="L27" s="8"/>
      <c r="M27" s="8"/>
    </row>
    <row r="28" spans="1:13" ht="18.75">
      <c r="A28" s="157" t="s">
        <v>95</v>
      </c>
      <c r="B28" s="10"/>
      <c r="C28" s="18"/>
      <c r="D28" s="33">
        <v>28324.95</v>
      </c>
      <c r="E28" s="151">
        <v>56026.21</v>
      </c>
      <c r="F28" s="10"/>
      <c r="G28" s="34"/>
      <c r="H28" s="10"/>
      <c r="I28" s="10"/>
      <c r="J28" s="33"/>
      <c r="K28" s="33"/>
      <c r="L28" s="8"/>
      <c r="M28" s="8"/>
    </row>
    <row r="29" spans="1:13" ht="15.75">
      <c r="A29" s="32"/>
      <c r="B29" s="10"/>
      <c r="C29" s="18"/>
      <c r="D29" s="33"/>
      <c r="E29" s="33"/>
      <c r="F29" s="10"/>
      <c r="G29" s="34"/>
      <c r="H29" s="10"/>
      <c r="I29" s="10"/>
      <c r="J29" s="33"/>
      <c r="K29" s="33"/>
      <c r="L29" s="8"/>
      <c r="M29" s="8"/>
    </row>
    <row r="30" spans="1:13" ht="15.75">
      <c r="A30" s="32"/>
      <c r="B30" s="10"/>
      <c r="C30" s="18"/>
      <c r="D30" s="33"/>
      <c r="E30" s="33"/>
      <c r="F30" s="10"/>
      <c r="G30" s="34"/>
      <c r="H30" s="10"/>
      <c r="I30" s="10"/>
      <c r="J30" s="33"/>
      <c r="K30" s="33"/>
      <c r="L30" s="8"/>
      <c r="M30" s="8"/>
    </row>
    <row r="31" spans="1:13" ht="18.75">
      <c r="A31" s="22" t="s">
        <v>78</v>
      </c>
      <c r="B31" s="10"/>
      <c r="C31" s="18"/>
      <c r="D31" s="28">
        <f>SUM(D33,D37,D43,D52)</f>
        <v>1136279182.96</v>
      </c>
      <c r="E31" s="28">
        <f>SUM(E33,E37,E43,E52)</f>
        <v>1147310746.73</v>
      </c>
      <c r="F31" s="10"/>
      <c r="G31" s="29" t="s">
        <v>80</v>
      </c>
      <c r="H31" s="10"/>
      <c r="I31" s="10"/>
      <c r="J31" s="28">
        <f>SUM(J33:J36)</f>
        <v>3042950297.01</v>
      </c>
      <c r="K31" s="28">
        <f>SUM(K33:K36)</f>
        <v>3002183814.97</v>
      </c>
      <c r="L31" s="8"/>
      <c r="M31" s="8"/>
    </row>
    <row r="32" spans="1:13" ht="15.75">
      <c r="A32" s="32"/>
      <c r="B32" s="10"/>
      <c r="C32" s="18"/>
      <c r="D32" s="33"/>
      <c r="E32" s="33"/>
      <c r="F32" s="10"/>
      <c r="G32" s="29"/>
      <c r="H32" s="10"/>
      <c r="I32" s="10"/>
      <c r="J32" s="33"/>
      <c r="K32" s="33"/>
      <c r="L32" s="8"/>
      <c r="M32" s="8"/>
    </row>
    <row r="33" spans="1:13" ht="18.75">
      <c r="A33" s="157" t="s">
        <v>96</v>
      </c>
      <c r="B33" s="10"/>
      <c r="C33" s="18"/>
      <c r="D33" s="33">
        <f>D35+D34</f>
        <v>233058798.1</v>
      </c>
      <c r="E33" s="151">
        <f>E35+E34</f>
        <v>229612932.85999998</v>
      </c>
      <c r="F33" s="10"/>
      <c r="G33" s="36" t="s">
        <v>106</v>
      </c>
      <c r="H33" s="37"/>
      <c r="I33" s="37"/>
      <c r="J33" s="33">
        <v>0</v>
      </c>
      <c r="K33" s="151">
        <v>2428702.95</v>
      </c>
      <c r="L33" s="8"/>
      <c r="M33" s="8"/>
    </row>
    <row r="34" spans="1:13" ht="18.75">
      <c r="A34" s="157" t="s">
        <v>97</v>
      </c>
      <c r="B34" s="10"/>
      <c r="C34" s="18"/>
      <c r="D34" s="151">
        <v>5408.22</v>
      </c>
      <c r="E34" s="151">
        <v>5408.22</v>
      </c>
      <c r="F34" s="10"/>
      <c r="G34" s="36"/>
      <c r="H34" s="37"/>
      <c r="I34" s="37"/>
      <c r="J34" s="151"/>
      <c r="K34" s="151"/>
      <c r="L34" s="8"/>
      <c r="M34" s="8"/>
    </row>
    <row r="35" spans="1:13" ht="18.75">
      <c r="A35" s="157" t="s">
        <v>98</v>
      </c>
      <c r="B35" s="10"/>
      <c r="C35" s="18"/>
      <c r="D35" s="33">
        <v>233053389.88</v>
      </c>
      <c r="E35" s="151">
        <v>229607524.64</v>
      </c>
      <c r="F35" s="10"/>
      <c r="G35" s="36" t="s">
        <v>107</v>
      </c>
      <c r="H35" s="37"/>
      <c r="I35" s="37"/>
      <c r="J35" s="33">
        <v>224000000</v>
      </c>
      <c r="K35" s="151">
        <v>224000000</v>
      </c>
      <c r="L35" s="8"/>
      <c r="M35" s="8"/>
    </row>
    <row r="36" spans="1:13" ht="18.75">
      <c r="A36" s="32"/>
      <c r="B36" s="10"/>
      <c r="C36" s="18"/>
      <c r="D36" s="33"/>
      <c r="E36" s="33"/>
      <c r="F36" s="10"/>
      <c r="G36" s="36" t="s">
        <v>108</v>
      </c>
      <c r="H36" s="37"/>
      <c r="I36" s="37"/>
      <c r="J36" s="33">
        <v>2818950297.01</v>
      </c>
      <c r="K36" s="151">
        <v>2775755112.02</v>
      </c>
      <c r="L36" s="8"/>
      <c r="M36" s="8"/>
    </row>
    <row r="37" spans="1:13" ht="18.75">
      <c r="A37" s="157" t="s">
        <v>99</v>
      </c>
      <c r="B37" s="10"/>
      <c r="C37" s="18"/>
      <c r="D37" s="33">
        <f>D38+D40+D41+D39</f>
        <v>8918872.89</v>
      </c>
      <c r="E37" s="151">
        <f>E38+E40+E41+E39</f>
        <v>8895747.8</v>
      </c>
      <c r="F37" s="10"/>
      <c r="G37" s="29"/>
      <c r="H37" s="10"/>
      <c r="I37" s="10"/>
      <c r="J37" s="33"/>
      <c r="K37" s="33"/>
      <c r="L37" s="8"/>
      <c r="M37" s="8"/>
    </row>
    <row r="38" spans="1:13" ht="15.75">
      <c r="A38" s="32" t="s">
        <v>8</v>
      </c>
      <c r="B38" s="10"/>
      <c r="C38" s="18"/>
      <c r="D38" s="33">
        <f>1430480.25+726984.37</f>
        <v>2157464.62</v>
      </c>
      <c r="E38" s="151">
        <f>1430480.25+726984.37</f>
        <v>2157464.62</v>
      </c>
      <c r="F38" s="10"/>
      <c r="G38" s="29"/>
      <c r="H38" s="10"/>
      <c r="I38" s="10"/>
      <c r="J38" s="33"/>
      <c r="K38" s="33"/>
      <c r="L38" s="8"/>
      <c r="M38" s="8"/>
    </row>
    <row r="39" spans="1:13" ht="15.75">
      <c r="A39" s="157" t="s">
        <v>82</v>
      </c>
      <c r="B39" s="10"/>
      <c r="C39" s="18"/>
      <c r="D39" s="173">
        <v>-726984.37</v>
      </c>
      <c r="E39" s="173">
        <v>-726984.37</v>
      </c>
      <c r="F39" s="10"/>
      <c r="G39" s="29"/>
      <c r="H39" s="10"/>
      <c r="I39" s="10"/>
      <c r="J39" s="151"/>
      <c r="K39" s="151"/>
      <c r="L39" s="8"/>
      <c r="M39" s="8"/>
    </row>
    <row r="40" spans="1:13" ht="15.75">
      <c r="A40" s="32" t="s">
        <v>9</v>
      </c>
      <c r="B40" s="10"/>
      <c r="C40" s="18"/>
      <c r="D40" s="33">
        <v>6980238.49</v>
      </c>
      <c r="E40" s="151">
        <v>6980238.49</v>
      </c>
      <c r="F40" s="10"/>
      <c r="G40" s="29"/>
      <c r="H40" s="10"/>
      <c r="I40" s="10"/>
      <c r="J40" s="33"/>
      <c r="K40" s="33"/>
      <c r="L40" s="8"/>
      <c r="M40" s="8"/>
    </row>
    <row r="41" spans="1:13" ht="15.75">
      <c r="A41" s="32" t="s">
        <v>10</v>
      </c>
      <c r="B41" s="10"/>
      <c r="C41" s="18"/>
      <c r="D41" s="33">
        <v>508154.15</v>
      </c>
      <c r="E41" s="151">
        <v>485029.06</v>
      </c>
      <c r="F41" s="10"/>
      <c r="G41" s="29"/>
      <c r="H41" s="10"/>
      <c r="I41" s="10"/>
      <c r="J41" s="33"/>
      <c r="K41" s="33"/>
      <c r="L41" s="8"/>
      <c r="M41" s="8"/>
    </row>
    <row r="42" spans="1:13" ht="15.75">
      <c r="A42" s="32"/>
      <c r="B42" s="10"/>
      <c r="C42" s="18"/>
      <c r="D42" s="33"/>
      <c r="E42" s="33"/>
      <c r="F42" s="10"/>
      <c r="G42" s="29"/>
      <c r="H42" s="10"/>
      <c r="I42" s="10"/>
      <c r="J42" s="28"/>
      <c r="K42" s="28"/>
      <c r="L42" s="8"/>
      <c r="M42" s="8"/>
    </row>
    <row r="43" spans="1:13" ht="18.75">
      <c r="A43" s="38" t="s">
        <v>100</v>
      </c>
      <c r="B43" s="37"/>
      <c r="C43" s="39"/>
      <c r="D43" s="40">
        <f>D44+D48</f>
        <v>885816986.44</v>
      </c>
      <c r="E43" s="40">
        <f>E44+E48</f>
        <v>899489814.4399999</v>
      </c>
      <c r="F43" s="10"/>
      <c r="G43" s="29"/>
      <c r="H43" s="10"/>
      <c r="I43" s="10"/>
      <c r="J43" s="28"/>
      <c r="K43" s="28"/>
      <c r="L43" s="8"/>
      <c r="M43" s="8"/>
    </row>
    <row r="44" spans="1:13" ht="18.75">
      <c r="A44" s="38" t="s">
        <v>11</v>
      </c>
      <c r="B44" s="37"/>
      <c r="C44" s="39"/>
      <c r="D44" s="146">
        <f>SUM(D45:D46)</f>
        <v>320797642.6500001</v>
      </c>
      <c r="E44" s="146">
        <f>SUM(E45:E46)</f>
        <v>332727044.3499999</v>
      </c>
      <c r="F44" s="10"/>
      <c r="G44" s="29" t="s">
        <v>81</v>
      </c>
      <c r="H44" s="10"/>
      <c r="I44" s="10"/>
      <c r="J44" s="173">
        <f>SUM(J46,J48,J50)</f>
        <v>-2017511306.91</v>
      </c>
      <c r="K44" s="173">
        <f>SUM(K46,K48,K50)</f>
        <v>-1914350886.63</v>
      </c>
      <c r="L44" s="8"/>
      <c r="M44" s="8"/>
    </row>
    <row r="45" spans="1:13" ht="15.75">
      <c r="A45" s="38" t="s">
        <v>12</v>
      </c>
      <c r="B45" s="37"/>
      <c r="C45" s="39"/>
      <c r="D45" s="33">
        <v>909068138.83</v>
      </c>
      <c r="E45" s="151">
        <v>904115922.56</v>
      </c>
      <c r="F45" s="10"/>
      <c r="G45" s="29"/>
      <c r="H45" s="10"/>
      <c r="I45" s="10"/>
      <c r="J45" s="28"/>
      <c r="K45" s="28"/>
      <c r="L45" s="8"/>
      <c r="M45" s="8"/>
    </row>
    <row r="46" spans="1:13" ht="18.75">
      <c r="A46" s="38" t="s">
        <v>13</v>
      </c>
      <c r="B46" s="37"/>
      <c r="C46" s="39"/>
      <c r="D46" s="174">
        <v>-588270496.18</v>
      </c>
      <c r="E46" s="174">
        <v>-571388878.21</v>
      </c>
      <c r="F46" s="10"/>
      <c r="G46" s="34" t="s">
        <v>109</v>
      </c>
      <c r="H46" s="10"/>
      <c r="I46" s="10"/>
      <c r="J46" s="33">
        <v>62000000</v>
      </c>
      <c r="K46" s="151">
        <v>62000000</v>
      </c>
      <c r="L46" s="8"/>
      <c r="M46" s="8"/>
    </row>
    <row r="47" spans="1:13" ht="15.75">
      <c r="A47" s="38"/>
      <c r="B47" s="37"/>
      <c r="C47" s="39"/>
      <c r="D47" s="35"/>
      <c r="E47" s="35"/>
      <c r="F47" s="10"/>
      <c r="G47" s="34"/>
      <c r="H47" s="10"/>
      <c r="I47" s="10"/>
      <c r="J47" s="33"/>
      <c r="K47" s="33"/>
      <c r="L47" s="8"/>
      <c r="M47" s="8"/>
    </row>
    <row r="48" spans="1:13" ht="18.75">
      <c r="A48" s="38" t="s">
        <v>14</v>
      </c>
      <c r="B48" s="37"/>
      <c r="C48" s="39"/>
      <c r="D48" s="33">
        <f>SUM(D49:D50)</f>
        <v>565019343.79</v>
      </c>
      <c r="E48" s="33">
        <f>SUM(E49:E50)</f>
        <v>566762770.09</v>
      </c>
      <c r="F48" s="10"/>
      <c r="G48" s="36" t="s">
        <v>110</v>
      </c>
      <c r="H48" s="37"/>
      <c r="I48" s="37"/>
      <c r="J48" s="151">
        <v>38625137.47</v>
      </c>
      <c r="K48" s="151">
        <v>29613180.1</v>
      </c>
      <c r="L48" s="8"/>
      <c r="M48" s="8"/>
    </row>
    <row r="49" spans="1:13" s="148" customFormat="1" ht="15.75">
      <c r="A49" s="38" t="s">
        <v>15</v>
      </c>
      <c r="B49" s="37"/>
      <c r="C49" s="39"/>
      <c r="D49" s="146">
        <v>830381381.85</v>
      </c>
      <c r="E49" s="146">
        <v>825908291.36</v>
      </c>
      <c r="F49" s="37"/>
      <c r="G49" s="36"/>
      <c r="H49" s="37"/>
      <c r="I49" s="37"/>
      <c r="J49" s="41"/>
      <c r="K49" s="41"/>
      <c r="L49" s="147"/>
      <c r="M49" s="147"/>
    </row>
    <row r="50" spans="1:13" s="148" customFormat="1" ht="18.75">
      <c r="A50" s="38" t="s">
        <v>16</v>
      </c>
      <c r="B50" s="37"/>
      <c r="C50" s="39"/>
      <c r="D50" s="174">
        <v>-265362038.06</v>
      </c>
      <c r="E50" s="174">
        <v>-259145521.27</v>
      </c>
      <c r="F50" s="37"/>
      <c r="G50" s="34" t="s">
        <v>111</v>
      </c>
      <c r="H50" s="10"/>
      <c r="I50" s="10"/>
      <c r="J50" s="173">
        <v>-2118136444.38</v>
      </c>
      <c r="K50" s="173">
        <v>-2005964066.73</v>
      </c>
      <c r="L50" s="147"/>
      <c r="M50" s="147"/>
    </row>
    <row r="51" spans="1:13" s="148" customFormat="1" ht="15.75">
      <c r="A51" s="38"/>
      <c r="B51" s="37"/>
      <c r="C51" s="39"/>
      <c r="D51" s="146"/>
      <c r="E51" s="146"/>
      <c r="F51" s="37"/>
      <c r="G51" s="36"/>
      <c r="H51" s="37"/>
      <c r="I51" s="37"/>
      <c r="J51" s="41"/>
      <c r="K51" s="41"/>
      <c r="L51" s="147"/>
      <c r="M51" s="147"/>
    </row>
    <row r="52" spans="1:13" s="148" customFormat="1" ht="18.75">
      <c r="A52" s="157" t="s">
        <v>101</v>
      </c>
      <c r="B52" s="37"/>
      <c r="C52" s="39"/>
      <c r="D52" s="146">
        <f>D53+D57</f>
        <v>8484525.53</v>
      </c>
      <c r="E52" s="146">
        <f>E53+E57</f>
        <v>9312251.629999997</v>
      </c>
      <c r="F52" s="37"/>
      <c r="G52" s="36"/>
      <c r="H52" s="37"/>
      <c r="I52" s="37"/>
      <c r="J52" s="41"/>
      <c r="K52" s="41"/>
      <c r="L52" s="147"/>
      <c r="M52" s="147"/>
    </row>
    <row r="53" spans="1:13" s="148" customFormat="1" ht="15.75">
      <c r="A53" s="38" t="s">
        <v>17</v>
      </c>
      <c r="B53" s="37"/>
      <c r="C53" s="39"/>
      <c r="D53" s="146">
        <f>SUM(D54:D55)</f>
        <v>8107834.859999999</v>
      </c>
      <c r="E53" s="146">
        <f>SUM(E54:E55)</f>
        <v>8935560.959999997</v>
      </c>
      <c r="F53" s="37"/>
      <c r="G53" s="36"/>
      <c r="H53" s="37"/>
      <c r="I53" s="37"/>
      <c r="J53" s="146"/>
      <c r="K53" s="146"/>
      <c r="L53" s="147"/>
      <c r="M53" s="147"/>
    </row>
    <row r="54" spans="1:13" s="148" customFormat="1" ht="15.75">
      <c r="A54" s="38" t="s">
        <v>18</v>
      </c>
      <c r="B54" s="37"/>
      <c r="C54" s="39"/>
      <c r="D54" s="146">
        <v>26378658.04</v>
      </c>
      <c r="E54" s="146">
        <v>26123753.49</v>
      </c>
      <c r="F54" s="37"/>
      <c r="G54" s="36"/>
      <c r="H54" s="37"/>
      <c r="I54" s="37"/>
      <c r="J54" s="146"/>
      <c r="K54" s="146"/>
      <c r="L54" s="147"/>
      <c r="M54" s="147"/>
    </row>
    <row r="55" spans="1:13" s="148" customFormat="1" ht="15.75">
      <c r="A55" s="38" t="s">
        <v>19</v>
      </c>
      <c r="B55" s="37"/>
      <c r="C55" s="39"/>
      <c r="D55" s="174">
        <v>-18270823.18</v>
      </c>
      <c r="E55" s="174">
        <v>-17188192.53</v>
      </c>
      <c r="F55" s="37"/>
      <c r="G55" s="36"/>
      <c r="H55" s="37"/>
      <c r="I55" s="37"/>
      <c r="J55" s="146"/>
      <c r="K55" s="146"/>
      <c r="L55" s="147"/>
      <c r="M55" s="147"/>
    </row>
    <row r="56" spans="1:13" s="148" customFormat="1" ht="15.75">
      <c r="A56" s="38"/>
      <c r="B56" s="37"/>
      <c r="C56" s="39"/>
      <c r="D56" s="146"/>
      <c r="E56" s="146"/>
      <c r="F56" s="37"/>
      <c r="G56" s="36"/>
      <c r="H56" s="37"/>
      <c r="I56" s="37"/>
      <c r="J56" s="146"/>
      <c r="K56" s="146"/>
      <c r="L56" s="147"/>
      <c r="M56" s="147"/>
    </row>
    <row r="57" spans="1:13" ht="15.75">
      <c r="A57" s="32" t="s">
        <v>20</v>
      </c>
      <c r="B57" s="10"/>
      <c r="C57" s="18"/>
      <c r="D57" s="33">
        <f>D58</f>
        <v>376690.67</v>
      </c>
      <c r="E57" s="33">
        <f>E58</f>
        <v>376690.67</v>
      </c>
      <c r="F57" s="10"/>
      <c r="G57" s="34"/>
      <c r="H57" s="10"/>
      <c r="I57" s="10"/>
      <c r="J57" s="33"/>
      <c r="K57" s="33"/>
      <c r="L57" s="8"/>
      <c r="M57" s="8"/>
    </row>
    <row r="58" spans="1:13" ht="15.75">
      <c r="A58" s="32" t="s">
        <v>21</v>
      </c>
      <c r="B58" s="10"/>
      <c r="C58" s="18"/>
      <c r="D58" s="33">
        <v>376690.67</v>
      </c>
      <c r="E58" s="151">
        <v>376690.67</v>
      </c>
      <c r="F58" s="10"/>
      <c r="G58" s="34"/>
      <c r="H58" s="10"/>
      <c r="I58" s="10"/>
      <c r="J58" s="33"/>
      <c r="K58" s="33"/>
      <c r="L58" s="8"/>
      <c r="M58" s="8"/>
    </row>
    <row r="59" spans="1:13" ht="15.75">
      <c r="A59" s="32"/>
      <c r="B59" s="10"/>
      <c r="C59" s="18"/>
      <c r="D59" s="33"/>
      <c r="E59" s="33"/>
      <c r="F59" s="10"/>
      <c r="G59" s="34"/>
      <c r="H59" s="10"/>
      <c r="I59" s="10"/>
      <c r="J59" s="35"/>
      <c r="K59" s="35"/>
      <c r="L59" s="8"/>
      <c r="M59" s="8"/>
    </row>
    <row r="60" spans="1:13" ht="15.75">
      <c r="A60" s="42" t="s">
        <v>22</v>
      </c>
      <c r="B60" s="43"/>
      <c r="C60" s="44"/>
      <c r="D60" s="45">
        <f>D17+D31</f>
        <v>1385278304.8</v>
      </c>
      <c r="E60" s="45">
        <f>E17+E31</f>
        <v>1344489730.1200001</v>
      </c>
      <c r="F60" s="10"/>
      <c r="G60" s="46" t="s">
        <v>23</v>
      </c>
      <c r="H60" s="43"/>
      <c r="I60" s="43"/>
      <c r="J60" s="45">
        <f>SUM(J17,J31,J44)</f>
        <v>1385278304.8</v>
      </c>
      <c r="K60" s="45">
        <f>SUM(K17,K31,K44)</f>
        <v>1344489730.12</v>
      </c>
      <c r="L60" s="8"/>
      <c r="M60" s="8"/>
    </row>
    <row r="61" spans="1:13" ht="15.75">
      <c r="A61" s="10"/>
      <c r="B61" s="47"/>
      <c r="C61" s="47"/>
      <c r="D61" s="47"/>
      <c r="E61" s="48"/>
      <c r="F61" s="10"/>
      <c r="G61" s="49"/>
      <c r="H61" s="10"/>
      <c r="I61" s="10"/>
      <c r="J61" s="50">
        <f>D60-J60</f>
        <v>0</v>
      </c>
      <c r="K61" s="50">
        <f>E60-K60</f>
        <v>0</v>
      </c>
      <c r="L61" s="8"/>
      <c r="M61" s="8"/>
    </row>
    <row r="62" spans="1:13" ht="15.75">
      <c r="A62" s="10"/>
      <c r="B62" s="47"/>
      <c r="C62" s="47"/>
      <c r="D62" s="47"/>
      <c r="E62" s="48"/>
      <c r="F62" s="10"/>
      <c r="G62" s="49"/>
      <c r="H62" s="10"/>
      <c r="I62" s="10"/>
      <c r="J62" s="50"/>
      <c r="K62" s="51"/>
      <c r="L62" s="8"/>
      <c r="M62" s="8"/>
    </row>
    <row r="63" spans="1:13" ht="15.75">
      <c r="A63" s="10"/>
      <c r="B63" s="47"/>
      <c r="C63" s="47"/>
      <c r="D63" s="47"/>
      <c r="E63" s="48"/>
      <c r="F63" s="10"/>
      <c r="G63" s="49"/>
      <c r="H63" s="10"/>
      <c r="I63" s="10"/>
      <c r="J63" s="50"/>
      <c r="K63" s="50"/>
      <c r="L63" s="8"/>
      <c r="M63" s="8"/>
    </row>
    <row r="64" spans="1:13" ht="15.75">
      <c r="A64" s="10"/>
      <c r="B64" s="47"/>
      <c r="C64" s="47"/>
      <c r="D64" s="152"/>
      <c r="E64" s="48"/>
      <c r="F64" s="10"/>
      <c r="G64" s="49"/>
      <c r="H64" s="10"/>
      <c r="I64" s="10"/>
      <c r="J64" s="50"/>
      <c r="K64" s="51"/>
      <c r="L64" s="8"/>
      <c r="M64" s="8"/>
    </row>
    <row r="65" spans="1:13" ht="15.75">
      <c r="A65" s="10"/>
      <c r="B65" s="47"/>
      <c r="C65" s="47"/>
      <c r="D65" s="152"/>
      <c r="E65" s="48"/>
      <c r="F65" s="10"/>
      <c r="G65" s="49"/>
      <c r="H65" s="10"/>
      <c r="I65" s="10"/>
      <c r="J65" s="10"/>
      <c r="K65" s="51"/>
      <c r="L65" s="8"/>
      <c r="M65" s="8"/>
    </row>
    <row r="66" spans="1:13" ht="18.75">
      <c r="A66" s="47"/>
      <c r="B66" s="10"/>
      <c r="C66" s="49"/>
      <c r="D66" s="49"/>
      <c r="E66" s="52"/>
      <c r="F66" s="10"/>
      <c r="G66" s="52"/>
      <c r="H66" s="52"/>
      <c r="I66" s="53"/>
      <c r="J66" s="53"/>
      <c r="K66" s="51"/>
      <c r="L66" s="8"/>
      <c r="M66" s="8"/>
    </row>
    <row r="67" spans="1:13" ht="18.75">
      <c r="A67" s="47"/>
      <c r="B67" s="10"/>
      <c r="C67" s="49"/>
      <c r="D67" s="49"/>
      <c r="E67" s="11"/>
      <c r="F67" s="43"/>
      <c r="G67" s="52"/>
      <c r="H67" s="52"/>
      <c r="I67" s="53"/>
      <c r="J67" s="53"/>
      <c r="K67" s="11"/>
      <c r="L67" s="8"/>
      <c r="M67" s="8"/>
    </row>
    <row r="68" spans="1:13" ht="18.75">
      <c r="A68" s="186"/>
      <c r="B68" s="187"/>
      <c r="C68" s="49"/>
      <c r="D68" s="49"/>
      <c r="E68" s="11"/>
      <c r="F68" s="10"/>
      <c r="G68" s="52"/>
      <c r="H68" s="52"/>
      <c r="I68" s="54"/>
      <c r="J68" s="53"/>
      <c r="K68" s="51"/>
      <c r="L68" s="8"/>
      <c r="M68" s="8"/>
    </row>
    <row r="69" spans="1:13" ht="15.75">
      <c r="A69" s="47"/>
      <c r="B69" s="10"/>
      <c r="C69" s="49"/>
      <c r="D69" s="49"/>
      <c r="E69" s="11"/>
      <c r="F69" s="10"/>
      <c r="G69" s="10"/>
      <c r="H69" s="10"/>
      <c r="I69" s="52"/>
      <c r="J69" s="10"/>
      <c r="K69" s="51"/>
      <c r="L69" s="8"/>
      <c r="M69" s="8"/>
    </row>
    <row r="70" spans="1:13" ht="15.75">
      <c r="A70" s="10"/>
      <c r="B70" s="47"/>
      <c r="C70" s="47"/>
      <c r="D70" s="47"/>
      <c r="E70" s="48"/>
      <c r="F70" s="10"/>
      <c r="G70" s="49"/>
      <c r="H70" s="10"/>
      <c r="I70" s="47"/>
      <c r="J70" s="10"/>
      <c r="K70" s="51"/>
      <c r="L70" s="8"/>
      <c r="M70" s="8"/>
    </row>
    <row r="71" spans="1:13" ht="15.75">
      <c r="A71" s="10"/>
      <c r="B71" s="47" t="s">
        <v>24</v>
      </c>
      <c r="C71" s="10"/>
      <c r="D71" s="47" t="s">
        <v>69</v>
      </c>
      <c r="E71" s="56"/>
      <c r="F71" s="10"/>
      <c r="G71" s="49"/>
      <c r="H71" s="10"/>
      <c r="I71" s="47" t="s">
        <v>71</v>
      </c>
      <c r="J71" s="57"/>
      <c r="K71" s="51"/>
      <c r="L71" s="8"/>
      <c r="M71" s="8"/>
    </row>
    <row r="72" spans="1:13" ht="15.75">
      <c r="A72" s="58"/>
      <c r="B72" s="47" t="s">
        <v>25</v>
      </c>
      <c r="C72" s="10"/>
      <c r="D72" s="55" t="s">
        <v>26</v>
      </c>
      <c r="E72" s="56"/>
      <c r="F72" s="58"/>
      <c r="G72" s="58"/>
      <c r="H72" s="58"/>
      <c r="I72" s="55" t="s">
        <v>27</v>
      </c>
      <c r="J72" s="57"/>
      <c r="K72" s="58"/>
      <c r="M72" s="8"/>
    </row>
    <row r="73" spans="1:13" ht="15.75">
      <c r="A73" s="58"/>
      <c r="B73" s="186" t="s">
        <v>28</v>
      </c>
      <c r="C73" s="187"/>
      <c r="D73" s="55" t="s">
        <v>70</v>
      </c>
      <c r="E73" s="56"/>
      <c r="F73" s="58"/>
      <c r="G73" s="58"/>
      <c r="H73" s="58"/>
      <c r="I73" s="55" t="s">
        <v>72</v>
      </c>
      <c r="J73" s="57"/>
      <c r="K73" s="58"/>
      <c r="M73" s="8"/>
    </row>
    <row r="74" spans="1:13" ht="18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M74" s="8"/>
    </row>
    <row r="75" spans="1:13" ht="25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8"/>
      <c r="M75" s="8"/>
    </row>
    <row r="76" spans="1:13" ht="15.75">
      <c r="A76" s="186"/>
      <c r="B76" s="187"/>
      <c r="C76" s="49"/>
      <c r="D76" s="49"/>
      <c r="E76" s="11"/>
      <c r="F76" s="10"/>
      <c r="G76" s="52"/>
      <c r="H76" s="52"/>
      <c r="I76" s="52"/>
      <c r="J76" s="52"/>
      <c r="K76" s="51"/>
      <c r="L76" s="8"/>
      <c r="M76" s="8"/>
    </row>
    <row r="77" spans="1:13" ht="15.75">
      <c r="A77" s="47"/>
      <c r="B77" s="10"/>
      <c r="C77" s="49"/>
      <c r="D77" s="52"/>
      <c r="E77" s="10"/>
      <c r="F77" s="52"/>
      <c r="G77" s="57"/>
      <c r="H77" s="10"/>
      <c r="I77" s="52"/>
      <c r="J77" s="52"/>
      <c r="K77" s="11"/>
      <c r="L77" s="8"/>
      <c r="M77" s="8"/>
    </row>
    <row r="78" spans="1:13" ht="15.75">
      <c r="A78" s="47"/>
      <c r="B78" s="10"/>
      <c r="C78" s="49"/>
      <c r="D78" s="49"/>
      <c r="E78" s="11"/>
      <c r="F78" s="10"/>
      <c r="G78" s="10"/>
      <c r="H78" s="10"/>
      <c r="I78" s="52"/>
      <c r="J78" s="52"/>
      <c r="K78" s="11"/>
      <c r="L78" s="8"/>
      <c r="M78" s="8"/>
    </row>
    <row r="79" spans="1:13" ht="15.75">
      <c r="A79" s="51"/>
      <c r="B79" s="47"/>
      <c r="C79" s="10"/>
      <c r="D79" s="47"/>
      <c r="E79" s="47"/>
      <c r="F79" s="10"/>
      <c r="G79" s="51"/>
      <c r="H79" s="51"/>
      <c r="I79" s="11"/>
      <c r="J79" s="52"/>
      <c r="K79" s="11"/>
      <c r="L79" s="8"/>
      <c r="M79" s="8"/>
    </row>
    <row r="80" spans="1:13" ht="15.75">
      <c r="A80" s="51"/>
      <c r="B80" s="10"/>
      <c r="C80" s="10"/>
      <c r="D80" s="47"/>
      <c r="E80" s="10"/>
      <c r="F80" s="10"/>
      <c r="G80" s="52"/>
      <c r="H80" s="52"/>
      <c r="I80" s="11"/>
      <c r="J80" s="52"/>
      <c r="K80" s="11"/>
      <c r="L80" s="8"/>
      <c r="M80" s="8"/>
    </row>
    <row r="81" spans="1:13" ht="15.75">
      <c r="A81" s="52"/>
      <c r="B81" s="10"/>
      <c r="C81" s="10"/>
      <c r="D81" s="49"/>
      <c r="E81" s="10"/>
      <c r="F81" s="10"/>
      <c r="G81" s="51"/>
      <c r="H81" s="51"/>
      <c r="I81" s="11"/>
      <c r="J81" s="52"/>
      <c r="K81" s="11"/>
      <c r="L81" s="8"/>
      <c r="M81" s="8"/>
    </row>
    <row r="82" spans="1:13" ht="15.75">
      <c r="A82" s="49"/>
      <c r="B82" s="10"/>
      <c r="C82" s="10"/>
      <c r="D82" s="10"/>
      <c r="E82" s="11"/>
      <c r="F82" s="10"/>
      <c r="G82" s="11"/>
      <c r="H82" s="11"/>
      <c r="I82" s="11"/>
      <c r="J82" s="52"/>
      <c r="K82" s="11"/>
      <c r="L82" s="8"/>
      <c r="M82" s="8"/>
    </row>
    <row r="83" spans="1:13" ht="15.75">
      <c r="A83" s="47"/>
      <c r="B83" s="10"/>
      <c r="C83" s="49"/>
      <c r="D83" s="49"/>
      <c r="E83" s="11"/>
      <c r="F83" s="10"/>
      <c r="G83" s="10"/>
      <c r="H83" s="10"/>
      <c r="I83" s="52"/>
      <c r="J83" s="52"/>
      <c r="K83" s="11"/>
      <c r="L83" s="8"/>
      <c r="M83" s="8"/>
    </row>
    <row r="84" spans="1:13" ht="15.75">
      <c r="A84" s="47"/>
      <c r="B84" s="10"/>
      <c r="C84" s="49"/>
      <c r="D84" s="49"/>
      <c r="E84" s="11"/>
      <c r="F84" s="10"/>
      <c r="G84" s="10"/>
      <c r="H84" s="10"/>
      <c r="I84" s="52"/>
      <c r="J84" s="52"/>
      <c r="K84" s="11"/>
      <c r="L84" s="8"/>
      <c r="M84" s="8"/>
    </row>
    <row r="85" spans="1:13" ht="15.75">
      <c r="A85" s="47"/>
      <c r="B85" s="10"/>
      <c r="C85" s="49"/>
      <c r="D85" s="49"/>
      <c r="E85" s="11"/>
      <c r="F85" s="10"/>
      <c r="G85" s="10"/>
      <c r="H85" s="10"/>
      <c r="I85" s="52"/>
      <c r="J85" s="52"/>
      <c r="K85" s="11"/>
      <c r="L85" s="8"/>
      <c r="M85" s="8"/>
    </row>
    <row r="86" spans="1:13" ht="15.75">
      <c r="A86" s="47"/>
      <c r="B86" s="59"/>
      <c r="C86" s="59"/>
      <c r="D86" s="59"/>
      <c r="E86" s="11"/>
      <c r="F86" s="10"/>
      <c r="G86" s="10"/>
      <c r="H86" s="10"/>
      <c r="I86" s="57"/>
      <c r="J86" s="51"/>
      <c r="K86" s="11"/>
      <c r="L86" s="8"/>
      <c r="M86" s="8"/>
    </row>
    <row r="87" spans="1:13" ht="15.75">
      <c r="A87" s="47"/>
      <c r="B87" s="47" t="s">
        <v>73</v>
      </c>
      <c r="C87" s="47"/>
      <c r="D87" s="47" t="s">
        <v>155</v>
      </c>
      <c r="E87" s="56"/>
      <c r="F87" s="47"/>
      <c r="G87" s="10"/>
      <c r="H87" s="57"/>
      <c r="I87" s="51" t="s">
        <v>29</v>
      </c>
      <c r="J87" s="57"/>
      <c r="K87" s="11"/>
      <c r="L87" s="8"/>
      <c r="M87" s="8"/>
    </row>
    <row r="88" spans="1:13" ht="15.75">
      <c r="A88" s="51"/>
      <c r="B88" s="51" t="s">
        <v>30</v>
      </c>
      <c r="C88" s="10"/>
      <c r="D88" s="47" t="s">
        <v>156</v>
      </c>
      <c r="E88" s="56"/>
      <c r="F88" s="10"/>
      <c r="G88" s="10"/>
      <c r="H88" s="52"/>
      <c r="I88" s="52" t="s">
        <v>31</v>
      </c>
      <c r="J88" s="57"/>
      <c r="K88" s="11"/>
      <c r="L88" s="8"/>
      <c r="M88" s="8"/>
    </row>
    <row r="89" spans="1:13" ht="15.75">
      <c r="A89" s="51"/>
      <c r="B89" s="52" t="s">
        <v>74</v>
      </c>
      <c r="C89" s="10"/>
      <c r="D89" s="49" t="s">
        <v>157</v>
      </c>
      <c r="E89" s="56"/>
      <c r="F89" s="10"/>
      <c r="G89" s="10"/>
      <c r="H89" s="51"/>
      <c r="I89" s="51" t="s">
        <v>32</v>
      </c>
      <c r="J89" s="57"/>
      <c r="K89" s="11"/>
      <c r="L89" s="8"/>
      <c r="M89" s="8"/>
    </row>
    <row r="90" spans="1:13" ht="15.75">
      <c r="A90" s="52"/>
      <c r="B90" s="10"/>
      <c r="C90" s="10"/>
      <c r="D90" s="49"/>
      <c r="E90" s="10"/>
      <c r="F90" s="10"/>
      <c r="G90" s="51"/>
      <c r="H90" s="51"/>
      <c r="I90" s="11"/>
      <c r="J90" s="11"/>
      <c r="K90" s="11"/>
      <c r="L90" s="8"/>
      <c r="M90" s="8"/>
    </row>
    <row r="91" spans="1:13" ht="15.75">
      <c r="A91" s="49"/>
      <c r="B91" s="10"/>
      <c r="C91" s="10"/>
      <c r="D91" s="10"/>
      <c r="E91" s="11"/>
      <c r="F91" s="10"/>
      <c r="G91" s="11"/>
      <c r="H91" s="11"/>
      <c r="I91" s="11"/>
      <c r="J91" s="11"/>
      <c r="K91" s="11"/>
      <c r="L91" s="8"/>
      <c r="M91" s="8"/>
    </row>
    <row r="92" spans="1:13" ht="15.75">
      <c r="A92" s="49"/>
      <c r="B92" s="10"/>
      <c r="C92" s="10"/>
      <c r="D92" s="10"/>
      <c r="E92" s="11"/>
      <c r="F92" s="10"/>
      <c r="G92" s="11"/>
      <c r="H92" s="11"/>
      <c r="I92" s="11"/>
      <c r="J92" s="11"/>
      <c r="K92" s="11"/>
      <c r="L92" s="8"/>
      <c r="M92" s="8"/>
    </row>
    <row r="93" spans="1:13" ht="15.75">
      <c r="A93" s="49"/>
      <c r="B93" s="10"/>
      <c r="C93" s="10"/>
      <c r="D93" s="10"/>
      <c r="E93" s="11"/>
      <c r="F93" s="10"/>
      <c r="G93" s="11"/>
      <c r="H93" s="11"/>
      <c r="I93" s="11"/>
      <c r="J93" s="11"/>
      <c r="K93" s="11"/>
      <c r="L93" s="8"/>
      <c r="M93" s="8"/>
    </row>
    <row r="94" spans="1:13" ht="15.75">
      <c r="A94" s="49"/>
      <c r="B94" s="10"/>
      <c r="C94" s="10"/>
      <c r="D94" s="10"/>
      <c r="E94" s="11"/>
      <c r="F94" s="10"/>
      <c r="G94" s="11"/>
      <c r="H94" s="11"/>
      <c r="I94" s="11"/>
      <c r="J94" s="11"/>
      <c r="K94" s="11"/>
      <c r="L94" s="8"/>
      <c r="M94" s="8"/>
    </row>
    <row r="95" spans="1:13" ht="15.75">
      <c r="A95" s="49"/>
      <c r="B95" s="10"/>
      <c r="C95" s="10"/>
      <c r="D95" s="10"/>
      <c r="E95" s="11"/>
      <c r="F95" s="10"/>
      <c r="G95" s="11"/>
      <c r="H95" s="11"/>
      <c r="I95" s="11"/>
      <c r="J95" s="11"/>
      <c r="K95" s="11"/>
      <c r="L95" s="8"/>
      <c r="M95" s="8"/>
    </row>
    <row r="96" spans="1:13" ht="15.75">
      <c r="A96" s="49"/>
      <c r="B96" s="10"/>
      <c r="C96" s="10"/>
      <c r="D96" s="10"/>
      <c r="E96" s="11"/>
      <c r="F96" s="10"/>
      <c r="G96" s="11"/>
      <c r="H96" s="11"/>
      <c r="I96" s="11"/>
      <c r="J96" s="11"/>
      <c r="K96" s="11"/>
      <c r="L96" s="8"/>
      <c r="M96" s="8"/>
    </row>
    <row r="97" spans="1:13" ht="15.75">
      <c r="A97" s="49"/>
      <c r="B97" s="10"/>
      <c r="C97" s="10"/>
      <c r="D97" s="10"/>
      <c r="E97" s="11"/>
      <c r="F97" s="10"/>
      <c r="G97" s="11"/>
      <c r="H97" s="11"/>
      <c r="I97" s="11"/>
      <c r="J97" s="11"/>
      <c r="K97" s="11"/>
      <c r="L97" s="8"/>
      <c r="M97" s="8"/>
    </row>
    <row r="98" spans="1:13" ht="15.75">
      <c r="A98" s="49"/>
      <c r="B98" s="10"/>
      <c r="C98" s="10"/>
      <c r="D98" s="10"/>
      <c r="E98" s="11"/>
      <c r="F98" s="10"/>
      <c r="G98" s="11"/>
      <c r="H98" s="11"/>
      <c r="I98" s="11"/>
      <c r="J98" s="11"/>
      <c r="K98" s="11"/>
      <c r="L98" s="8"/>
      <c r="M98" s="8"/>
    </row>
    <row r="99" spans="1:13" ht="15.75">
      <c r="A99" s="49"/>
      <c r="B99" s="10"/>
      <c r="C99" s="10"/>
      <c r="D99" s="10"/>
      <c r="E99" s="11"/>
      <c r="F99" s="10"/>
      <c r="G99" s="11"/>
      <c r="H99" s="11"/>
      <c r="I99" s="11"/>
      <c r="J99" s="11"/>
      <c r="K99" s="11"/>
      <c r="L99" s="8"/>
      <c r="M99" s="8"/>
    </row>
    <row r="100" spans="1:13" ht="15.75">
      <c r="A100" s="49"/>
      <c r="B100" s="10"/>
      <c r="C100" s="10"/>
      <c r="D100" s="10"/>
      <c r="E100" s="11"/>
      <c r="F100" s="10"/>
      <c r="G100" s="11"/>
      <c r="H100" s="11"/>
      <c r="I100" s="11"/>
      <c r="J100" s="11"/>
      <c r="K100" s="11"/>
      <c r="L100" s="8"/>
      <c r="M100" s="8"/>
    </row>
    <row r="101" spans="1:13" ht="15.75">
      <c r="A101" s="49"/>
      <c r="B101" s="10"/>
      <c r="C101" s="10"/>
      <c r="D101" s="10"/>
      <c r="E101" s="11"/>
      <c r="F101" s="10"/>
      <c r="G101" s="11"/>
      <c r="H101" s="11"/>
      <c r="I101" s="11"/>
      <c r="J101" s="11"/>
      <c r="K101" s="11"/>
      <c r="L101" s="8"/>
      <c r="M101" s="8"/>
    </row>
    <row r="102" spans="1:13" ht="15.75">
      <c r="A102" s="10"/>
      <c r="B102" s="10"/>
      <c r="C102" s="11"/>
      <c r="D102" s="11"/>
      <c r="E102" s="11"/>
      <c r="F102" s="10"/>
      <c r="G102" s="60"/>
      <c r="H102" s="60"/>
      <c r="I102" s="60"/>
      <c r="J102" s="11"/>
      <c r="K102" s="11"/>
      <c r="L102" s="8"/>
      <c r="M102" s="8"/>
    </row>
    <row r="103" spans="1:13" ht="15.75">
      <c r="A103" s="61"/>
      <c r="B103" s="10"/>
      <c r="C103" s="11"/>
      <c r="D103" s="11"/>
      <c r="E103" s="11"/>
      <c r="F103" s="10"/>
      <c r="G103" s="60"/>
      <c r="H103" s="60"/>
      <c r="I103" s="62"/>
      <c r="J103" s="11"/>
      <c r="K103" s="11"/>
      <c r="L103" s="8"/>
      <c r="M103" s="8"/>
    </row>
    <row r="104" spans="1:13" ht="15.75">
      <c r="A104" s="10"/>
      <c r="B104" s="10"/>
      <c r="C104" s="10"/>
      <c r="D104" s="10"/>
      <c r="E104" s="11"/>
      <c r="F104" s="10"/>
      <c r="G104" s="60"/>
      <c r="H104" s="60"/>
      <c r="I104" s="60"/>
      <c r="J104" s="11"/>
      <c r="K104" s="11"/>
      <c r="L104" s="8"/>
      <c r="M104" s="8"/>
    </row>
    <row r="105" spans="1:13" ht="15.75">
      <c r="A105" s="10"/>
      <c r="B105" s="10"/>
      <c r="C105" s="10"/>
      <c r="D105" s="10"/>
      <c r="E105" s="11"/>
      <c r="F105" s="10"/>
      <c r="G105" s="60"/>
      <c r="H105" s="60"/>
      <c r="I105" s="60"/>
      <c r="J105" s="60"/>
      <c r="K105" s="11"/>
      <c r="L105" s="8"/>
      <c r="M105" s="8"/>
    </row>
    <row r="106" spans="6:13" ht="15.75">
      <c r="F106" s="10"/>
      <c r="L106" s="8"/>
      <c r="M106" s="8"/>
    </row>
    <row r="107" spans="6:13" ht="15.75">
      <c r="F107" s="10"/>
      <c r="L107" s="8"/>
      <c r="M107" s="8"/>
    </row>
    <row r="108" spans="6:13" ht="15.75">
      <c r="F108" s="10"/>
      <c r="L108" s="8"/>
      <c r="M108" s="8"/>
    </row>
    <row r="109" spans="7:11" ht="12.75">
      <c r="G109" s="63"/>
      <c r="H109" s="8"/>
      <c r="I109" s="8"/>
      <c r="J109" s="8"/>
      <c r="K109" s="64"/>
    </row>
    <row r="110" spans="7:11" ht="12.75">
      <c r="G110" s="63"/>
      <c r="H110" s="8"/>
      <c r="I110" s="8"/>
      <c r="J110" s="8"/>
      <c r="K110" s="64"/>
    </row>
    <row r="111" spans="7:11" ht="12.75">
      <c r="G111" s="63"/>
      <c r="H111" s="8"/>
      <c r="I111" s="8"/>
      <c r="J111" s="8"/>
      <c r="K111" s="64"/>
    </row>
    <row r="112" spans="7:11" ht="12.75">
      <c r="G112" s="63"/>
      <c r="H112" s="8"/>
      <c r="I112" s="8"/>
      <c r="J112" s="8"/>
      <c r="K112" s="64"/>
    </row>
    <row r="113" spans="7:11" ht="12.75">
      <c r="G113" s="63"/>
      <c r="H113" s="8"/>
      <c r="I113" s="8"/>
      <c r="J113" s="8"/>
      <c r="K113" s="64"/>
    </row>
    <row r="114" spans="7:11" ht="12.75">
      <c r="G114" s="63"/>
      <c r="H114" s="8"/>
      <c r="I114" s="8"/>
      <c r="J114" s="8"/>
      <c r="K114" s="64"/>
    </row>
    <row r="115" spans="7:11" ht="12.75">
      <c r="G115" s="63"/>
      <c r="H115" s="8"/>
      <c r="I115" s="8"/>
      <c r="J115" s="8"/>
      <c r="K115" s="64"/>
    </row>
    <row r="116" spans="7:11" ht="12.75">
      <c r="G116" s="63"/>
      <c r="H116" s="8"/>
      <c r="I116" s="8"/>
      <c r="J116" s="8"/>
      <c r="K116" s="64"/>
    </row>
  </sheetData>
  <sheetProtection/>
  <mergeCells count="9">
    <mergeCell ref="A68:B68"/>
    <mergeCell ref="B73:C73"/>
    <mergeCell ref="A76:B76"/>
    <mergeCell ref="A6:K6"/>
    <mergeCell ref="A7:K7"/>
    <mergeCell ref="A8:K8"/>
    <mergeCell ref="A9:K11"/>
    <mergeCell ref="A13:E13"/>
    <mergeCell ref="G13:K13"/>
  </mergeCells>
  <printOptions horizontalCentered="1"/>
  <pageMargins left="0.2362204724409449" right="0.2362204724409449" top="0.1968503937007874" bottom="0.1968503937007874" header="0" footer="0"/>
  <pageSetup fitToWidth="0" horizontalDpi="600" verticalDpi="600" orientation="portrait" paperSize="9" scale="45" r:id="rId2"/>
  <headerFooter alignWithMargins="0">
    <oddFooter>&amp;LMinistério da Agricultura, 
Pecuária e Abastecimento - 
MAPA
&amp;CEmpresa Brasileira de
Pesquisa Agropecuária -
Embrapa
&amp;RPqEB Final W3 Norte     Brasília-DF 
CEP 70.770-901
Telefone (61) 3448.4433 
Fax  (61) 3447.1041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B71" sqref="B71:C71"/>
    </sheetView>
  </sheetViews>
  <sheetFormatPr defaultColWidth="0" defaultRowHeight="15"/>
  <cols>
    <col min="1" max="1" width="75.7109375" style="176" customWidth="1"/>
    <col min="2" max="3" width="25.7109375" style="176" customWidth="1"/>
    <col min="4" max="4" width="2.7109375" style="176" customWidth="1"/>
    <col min="5" max="14" width="0" style="176" hidden="1" customWidth="1"/>
    <col min="15" max="16384" width="9.140625" style="176" hidden="1" customWidth="1"/>
  </cols>
  <sheetData>
    <row r="1" spans="1:3" ht="15.75">
      <c r="A1" s="210" t="s">
        <v>0</v>
      </c>
      <c r="B1" s="211"/>
      <c r="C1" s="212"/>
    </row>
    <row r="2" spans="1:3" ht="15.75">
      <c r="A2" s="213" t="s">
        <v>1</v>
      </c>
      <c r="B2" s="214"/>
      <c r="C2" s="215"/>
    </row>
    <row r="3" spans="1:3" ht="15.75">
      <c r="A3" s="216" t="s">
        <v>121</v>
      </c>
      <c r="B3" s="217"/>
      <c r="C3" s="218"/>
    </row>
    <row r="4" spans="1:3" ht="15.75">
      <c r="A4" s="210"/>
      <c r="B4" s="211"/>
      <c r="C4" s="212"/>
    </row>
    <row r="5" spans="1:3" ht="15.75">
      <c r="A5" s="213" t="s">
        <v>122</v>
      </c>
      <c r="B5" s="214"/>
      <c r="C5" s="215"/>
    </row>
    <row r="6" spans="1:3" ht="15.75">
      <c r="A6" s="216"/>
      <c r="B6" s="217"/>
      <c r="C6" s="218"/>
    </row>
    <row r="7" spans="1:3" ht="15.75">
      <c r="A7" s="177"/>
      <c r="B7" s="178"/>
      <c r="C7" s="178"/>
    </row>
    <row r="8" spans="1:3" ht="15.75">
      <c r="A8" s="1"/>
      <c r="B8" s="141" t="s">
        <v>114</v>
      </c>
      <c r="C8" s="141" t="s">
        <v>123</v>
      </c>
    </row>
    <row r="9" spans="1:3" ht="15.75">
      <c r="A9" s="2"/>
      <c r="B9" s="141" t="s">
        <v>2</v>
      </c>
      <c r="C9" s="141" t="s">
        <v>2</v>
      </c>
    </row>
    <row r="10" spans="1:3" ht="15.75">
      <c r="A10" s="2"/>
      <c r="B10" s="142"/>
      <c r="C10" s="142"/>
    </row>
    <row r="11" spans="1:3" ht="15.75">
      <c r="A11" s="2" t="s">
        <v>124</v>
      </c>
      <c r="B11" s="179">
        <v>7131068.149999999</v>
      </c>
      <c r="C11" s="179">
        <v>7248124.86</v>
      </c>
    </row>
    <row r="12" spans="1:3" ht="15.75">
      <c r="A12" s="2" t="s">
        <v>3</v>
      </c>
      <c r="B12" s="143" t="s">
        <v>3</v>
      </c>
      <c r="C12" s="143" t="s">
        <v>3</v>
      </c>
    </row>
    <row r="13" spans="1:3" ht="15.75">
      <c r="A13" s="2" t="s">
        <v>125</v>
      </c>
      <c r="B13" s="262">
        <v>-876629.0199999999</v>
      </c>
      <c r="C13" s="262">
        <v>-853066.1900000001</v>
      </c>
    </row>
    <row r="14" spans="1:3" ht="15.75">
      <c r="A14" s="2" t="s">
        <v>3</v>
      </c>
      <c r="B14" s="143" t="s">
        <v>3</v>
      </c>
      <c r="C14" s="143" t="s">
        <v>3</v>
      </c>
    </row>
    <row r="15" spans="1:3" ht="15.75">
      <c r="A15" s="3" t="s">
        <v>126</v>
      </c>
      <c r="B15" s="4">
        <f>B11+B13</f>
        <v>6254439.13</v>
      </c>
      <c r="C15" s="4">
        <f>C11+C13</f>
        <v>6395058.67</v>
      </c>
    </row>
    <row r="16" spans="1:3" ht="15.75">
      <c r="A16" s="2" t="s">
        <v>3</v>
      </c>
      <c r="B16" s="143" t="s">
        <v>3</v>
      </c>
      <c r="C16" s="143" t="s">
        <v>3</v>
      </c>
    </row>
    <row r="17" spans="1:3" ht="15.75">
      <c r="A17" s="2" t="s">
        <v>127</v>
      </c>
      <c r="B17" s="262">
        <v>-631387.63</v>
      </c>
      <c r="C17" s="262">
        <v>-871655.46</v>
      </c>
    </row>
    <row r="18" spans="1:3" ht="15.75">
      <c r="A18" s="2" t="s">
        <v>3</v>
      </c>
      <c r="B18" s="143" t="s">
        <v>3</v>
      </c>
      <c r="C18" s="143" t="s">
        <v>3</v>
      </c>
    </row>
    <row r="19" spans="1:3" ht="15.75">
      <c r="A19" s="3" t="s">
        <v>128</v>
      </c>
      <c r="B19" s="4">
        <f>B15+B17</f>
        <v>5623051.5</v>
      </c>
      <c r="C19" s="4">
        <f>C15+C17</f>
        <v>5523403.21</v>
      </c>
    </row>
    <row r="20" spans="1:3" ht="15.75">
      <c r="A20" s="2" t="s">
        <v>3</v>
      </c>
      <c r="B20" s="143" t="s">
        <v>3</v>
      </c>
      <c r="C20" s="143" t="s">
        <v>3</v>
      </c>
    </row>
    <row r="21" spans="1:3" ht="15.75">
      <c r="A21" s="2" t="s">
        <v>129</v>
      </c>
      <c r="B21" s="143">
        <f>B23+B25+B27</f>
        <v>791309536.1300001</v>
      </c>
      <c r="C21" s="143">
        <f>C23+C25+C27</f>
        <v>692631186.4399999</v>
      </c>
    </row>
    <row r="22" spans="1:3" ht="15.75">
      <c r="A22" s="2" t="s">
        <v>3</v>
      </c>
      <c r="B22" s="180" t="s">
        <v>3</v>
      </c>
      <c r="C22" s="143" t="s">
        <v>3</v>
      </c>
    </row>
    <row r="23" spans="1:3" ht="15.75">
      <c r="A23" s="2" t="s">
        <v>130</v>
      </c>
      <c r="B23" s="143">
        <v>788053591.8600001</v>
      </c>
      <c r="C23" s="143">
        <v>689691065.31</v>
      </c>
    </row>
    <row r="24" spans="1:3" ht="15.75">
      <c r="A24" s="2" t="s">
        <v>3</v>
      </c>
      <c r="B24" s="143" t="s">
        <v>3</v>
      </c>
      <c r="C24" s="143" t="s">
        <v>3</v>
      </c>
    </row>
    <row r="25" spans="1:3" ht="15.75">
      <c r="A25" s="2" t="s">
        <v>131</v>
      </c>
      <c r="B25" s="143">
        <v>2244897.42</v>
      </c>
      <c r="C25" s="143">
        <v>165550</v>
      </c>
    </row>
    <row r="26" spans="1:3" ht="15.75">
      <c r="A26" s="2" t="s">
        <v>3</v>
      </c>
      <c r="B26" s="143" t="s">
        <v>3</v>
      </c>
      <c r="C26" s="143" t="s">
        <v>3</v>
      </c>
    </row>
    <row r="27" spans="1:3" ht="15.75">
      <c r="A27" s="2" t="s">
        <v>132</v>
      </c>
      <c r="B27" s="143">
        <v>1011046.85</v>
      </c>
      <c r="C27" s="143">
        <v>2774571.13</v>
      </c>
    </row>
    <row r="28" spans="1:3" ht="15.75">
      <c r="A28" s="2" t="s">
        <v>3</v>
      </c>
      <c r="B28" s="143" t="s">
        <v>3</v>
      </c>
      <c r="C28" s="143" t="s">
        <v>3</v>
      </c>
    </row>
    <row r="29" spans="1:3" ht="15.75">
      <c r="A29" s="2" t="s">
        <v>133</v>
      </c>
      <c r="B29" s="262">
        <f>B31+B33</f>
        <v>-877890741.87</v>
      </c>
      <c r="C29" s="262">
        <f>C31+C33</f>
        <v>-831698924.62</v>
      </c>
    </row>
    <row r="30" spans="1:3" ht="15.75">
      <c r="A30" s="2" t="s">
        <v>3</v>
      </c>
      <c r="B30" s="262" t="s">
        <v>3</v>
      </c>
      <c r="C30" s="262" t="s">
        <v>3</v>
      </c>
    </row>
    <row r="31" spans="1:3" ht="15.75">
      <c r="A31" s="2" t="s">
        <v>134</v>
      </c>
      <c r="B31" s="262">
        <v>-877849999.25</v>
      </c>
      <c r="C31" s="262">
        <v>-831698568.62</v>
      </c>
    </row>
    <row r="32" spans="1:3" ht="15.75">
      <c r="A32" s="2" t="s">
        <v>3</v>
      </c>
      <c r="B32" s="262" t="s">
        <v>3</v>
      </c>
      <c r="C32" s="262" t="s">
        <v>3</v>
      </c>
    </row>
    <row r="33" spans="1:3" ht="15.75">
      <c r="A33" s="2" t="s">
        <v>135</v>
      </c>
      <c r="B33" s="262">
        <v>-40742.62</v>
      </c>
      <c r="C33" s="262">
        <v>-356</v>
      </c>
    </row>
    <row r="34" spans="1:3" ht="15.75">
      <c r="A34" s="2" t="s">
        <v>3</v>
      </c>
      <c r="B34" s="143" t="s">
        <v>3</v>
      </c>
      <c r="C34" s="143" t="s">
        <v>3</v>
      </c>
    </row>
    <row r="35" spans="1:3" ht="15.75">
      <c r="A35" s="2" t="s">
        <v>136</v>
      </c>
      <c r="B35" s="143">
        <v>0</v>
      </c>
      <c r="C35" s="143">
        <v>0</v>
      </c>
    </row>
    <row r="36" spans="1:3" ht="15.75">
      <c r="A36" s="2" t="s">
        <v>3</v>
      </c>
      <c r="B36" s="143" t="s">
        <v>3</v>
      </c>
      <c r="C36" s="143" t="s">
        <v>3</v>
      </c>
    </row>
    <row r="37" spans="1:3" ht="15.75">
      <c r="A37" s="2" t="s">
        <v>137</v>
      </c>
      <c r="B37" s="143">
        <v>0</v>
      </c>
      <c r="C37" s="143">
        <v>0</v>
      </c>
    </row>
    <row r="38" spans="1:3" ht="15.75">
      <c r="A38" s="2" t="s">
        <v>3</v>
      </c>
      <c r="B38" s="143" t="s">
        <v>3</v>
      </c>
      <c r="C38" s="143" t="s">
        <v>3</v>
      </c>
    </row>
    <row r="39" spans="1:3" ht="15.75">
      <c r="A39" s="2" t="s">
        <v>138</v>
      </c>
      <c r="B39" s="143">
        <v>0</v>
      </c>
      <c r="C39" s="143">
        <v>0</v>
      </c>
    </row>
    <row r="40" spans="1:3" ht="15.75">
      <c r="A40" s="2" t="s">
        <v>3</v>
      </c>
      <c r="B40" s="143" t="s">
        <v>3</v>
      </c>
      <c r="C40" s="143" t="s">
        <v>3</v>
      </c>
    </row>
    <row r="41" spans="1:3" ht="15.75">
      <c r="A41" s="3" t="s">
        <v>139</v>
      </c>
      <c r="B41" s="263">
        <f>B19+B21+B29</f>
        <v>-80958154.23999989</v>
      </c>
      <c r="C41" s="263">
        <f>C19+C21+C29</f>
        <v>-133544334.97000003</v>
      </c>
    </row>
    <row r="42" spans="1:3" ht="15.75">
      <c r="A42" s="2" t="s">
        <v>3</v>
      </c>
      <c r="B42" s="143" t="s">
        <v>3</v>
      </c>
      <c r="C42" s="143" t="s">
        <v>3</v>
      </c>
    </row>
    <row r="43" spans="1:3" ht="15.75">
      <c r="A43" s="2" t="s">
        <v>140</v>
      </c>
      <c r="B43" s="143">
        <v>2691081.48</v>
      </c>
      <c r="C43" s="143">
        <v>8982210.82</v>
      </c>
    </row>
    <row r="44" spans="1:3" ht="15.75">
      <c r="A44" s="2" t="s">
        <v>3</v>
      </c>
      <c r="B44" s="143" t="s">
        <v>3</v>
      </c>
      <c r="C44" s="143" t="s">
        <v>3</v>
      </c>
    </row>
    <row r="45" spans="1:3" ht="15.75">
      <c r="A45" s="2" t="s">
        <v>141</v>
      </c>
      <c r="B45" s="262">
        <v>-46782284.16</v>
      </c>
      <c r="C45" s="262">
        <v>-81587084.28</v>
      </c>
    </row>
    <row r="46" spans="1:3" ht="15.75">
      <c r="A46" s="2" t="s">
        <v>3</v>
      </c>
      <c r="B46" s="143" t="s">
        <v>3</v>
      </c>
      <c r="C46" s="143" t="s">
        <v>3</v>
      </c>
    </row>
    <row r="47" spans="1:3" ht="15.75">
      <c r="A47" s="2" t="s">
        <v>142</v>
      </c>
      <c r="B47" s="143">
        <f>B49+B51</f>
        <v>690084.8200000525</v>
      </c>
      <c r="C47" s="143">
        <f>C49+C51</f>
        <v>33475478.580000043</v>
      </c>
    </row>
    <row r="48" spans="1:3" ht="15.75">
      <c r="A48" s="2" t="s">
        <v>3</v>
      </c>
      <c r="B48" s="143" t="s">
        <v>3</v>
      </c>
      <c r="C48" s="143" t="s">
        <v>3</v>
      </c>
    </row>
    <row r="49" spans="1:3" ht="15.75">
      <c r="A49" s="2" t="s">
        <v>143</v>
      </c>
      <c r="B49" s="143">
        <v>787435138</v>
      </c>
      <c r="C49" s="143">
        <v>774480832.12</v>
      </c>
    </row>
    <row r="50" spans="1:3" ht="15.75">
      <c r="A50" s="2" t="s">
        <v>3</v>
      </c>
      <c r="B50" s="143" t="s">
        <v>3</v>
      </c>
      <c r="C50" s="143" t="s">
        <v>3</v>
      </c>
    </row>
    <row r="51" spans="1:3" ht="15.75">
      <c r="A51" s="2" t="s">
        <v>144</v>
      </c>
      <c r="B51" s="262">
        <v>-786745053.18</v>
      </c>
      <c r="C51" s="262">
        <v>-741005353.54</v>
      </c>
    </row>
    <row r="52" spans="1:3" ht="15.75">
      <c r="A52" s="2" t="s">
        <v>3</v>
      </c>
      <c r="B52" s="143" t="s">
        <v>3</v>
      </c>
      <c r="C52" s="143" t="s">
        <v>3</v>
      </c>
    </row>
    <row r="53" spans="1:3" ht="15.75">
      <c r="A53" s="2" t="s">
        <v>145</v>
      </c>
      <c r="B53" s="143">
        <v>224988.27000000002</v>
      </c>
      <c r="C53" s="143">
        <v>298128.3</v>
      </c>
    </row>
    <row r="54" spans="1:3" ht="15.75">
      <c r="A54" s="2" t="s">
        <v>3</v>
      </c>
      <c r="B54" s="143" t="s">
        <v>3</v>
      </c>
      <c r="C54" s="143" t="s">
        <v>3</v>
      </c>
    </row>
    <row r="55" spans="1:3" ht="15.75">
      <c r="A55" s="2" t="s">
        <v>146</v>
      </c>
      <c r="B55" s="262">
        <v>-45715.96</v>
      </c>
      <c r="C55" s="262">
        <v>0</v>
      </c>
    </row>
    <row r="56" spans="1:3" ht="15.75">
      <c r="A56" s="2" t="s">
        <v>3</v>
      </c>
      <c r="B56" s="143" t="s">
        <v>3</v>
      </c>
      <c r="C56" s="143" t="s">
        <v>3</v>
      </c>
    </row>
    <row r="57" spans="1:3" ht="15.75">
      <c r="A57" s="2" t="s">
        <v>147</v>
      </c>
      <c r="B57" s="143">
        <v>1320</v>
      </c>
      <c r="C57" s="143">
        <v>60851.14</v>
      </c>
    </row>
    <row r="58" spans="1:3" ht="15.75">
      <c r="A58" s="2" t="s">
        <v>3</v>
      </c>
      <c r="B58" s="143" t="s">
        <v>3</v>
      </c>
      <c r="C58" s="143" t="s">
        <v>3</v>
      </c>
    </row>
    <row r="59" spans="1:3" ht="15.75">
      <c r="A59" s="2" t="s">
        <v>148</v>
      </c>
      <c r="B59" s="143">
        <f>B61+B63</f>
        <v>8756686.18</v>
      </c>
      <c r="C59" s="143">
        <f>C61+C63</f>
        <v>10151326.34</v>
      </c>
    </row>
    <row r="60" spans="1:3" ht="15.75">
      <c r="A60" s="2" t="s">
        <v>3</v>
      </c>
      <c r="B60" s="143" t="s">
        <v>3</v>
      </c>
      <c r="C60" s="143" t="s">
        <v>3</v>
      </c>
    </row>
    <row r="61" spans="1:3" ht="15.75">
      <c r="A61" s="2" t="s">
        <v>149</v>
      </c>
      <c r="B61" s="143">
        <v>10665140.69</v>
      </c>
      <c r="C61" s="143">
        <v>11703301.2</v>
      </c>
    </row>
    <row r="62" spans="1:3" ht="15.75">
      <c r="A62" s="2" t="s">
        <v>3</v>
      </c>
      <c r="B62" s="143" t="s">
        <v>3</v>
      </c>
      <c r="C62" s="143" t="s">
        <v>3</v>
      </c>
    </row>
    <row r="63" spans="1:3" ht="15.75">
      <c r="A63" s="2" t="s">
        <v>150</v>
      </c>
      <c r="B63" s="262">
        <v>-1908454.51</v>
      </c>
      <c r="C63" s="262">
        <v>-1551974.86</v>
      </c>
    </row>
    <row r="64" spans="1:3" ht="15.75">
      <c r="A64" s="2" t="s">
        <v>3</v>
      </c>
      <c r="B64" s="262" t="s">
        <v>3</v>
      </c>
      <c r="C64" s="262" t="s">
        <v>3</v>
      </c>
    </row>
    <row r="65" spans="1:3" ht="15.75">
      <c r="A65" s="3" t="s">
        <v>151</v>
      </c>
      <c r="B65" s="263">
        <f>B41+B43+B45+B47+B53+B55+B57+B59</f>
        <v>-115421993.60999984</v>
      </c>
      <c r="C65" s="263">
        <f>C41+C43+C45+C47+C53+C55+C57+C59</f>
        <v>-162163424.07</v>
      </c>
    </row>
    <row r="66" spans="1:3" ht="15.75">
      <c r="A66" s="2" t="s">
        <v>3</v>
      </c>
      <c r="B66" s="143" t="s">
        <v>3</v>
      </c>
      <c r="C66" s="143" t="s">
        <v>3</v>
      </c>
    </row>
    <row r="67" spans="1:3" ht="15.75">
      <c r="A67" s="2" t="s">
        <v>152</v>
      </c>
      <c r="B67" s="143">
        <v>0</v>
      </c>
      <c r="C67" s="143">
        <v>0</v>
      </c>
    </row>
    <row r="68" spans="1:3" ht="15.75">
      <c r="A68" s="2"/>
      <c r="B68" s="143" t="s">
        <v>3</v>
      </c>
      <c r="C68" s="143" t="s">
        <v>3</v>
      </c>
    </row>
    <row r="69" spans="1:3" ht="15.75">
      <c r="A69" s="2" t="s">
        <v>153</v>
      </c>
      <c r="B69" s="143">
        <v>0</v>
      </c>
      <c r="C69" s="143">
        <v>0</v>
      </c>
    </row>
    <row r="70" spans="1:3" ht="15.75">
      <c r="A70" s="2"/>
      <c r="B70" s="143" t="s">
        <v>3</v>
      </c>
      <c r="C70" s="143" t="s">
        <v>3</v>
      </c>
    </row>
    <row r="71" spans="1:3" ht="15.75">
      <c r="A71" s="3" t="s">
        <v>154</v>
      </c>
      <c r="B71" s="263">
        <f>B65+B67+B69</f>
        <v>-115421993.60999984</v>
      </c>
      <c r="C71" s="263">
        <f>C65+C67+C69</f>
        <v>-162163424.07</v>
      </c>
    </row>
    <row r="72" spans="1:3" ht="15.75">
      <c r="A72" s="2" t="s">
        <v>3</v>
      </c>
      <c r="B72" s="143" t="s">
        <v>3</v>
      </c>
      <c r="C72" s="143" t="s">
        <v>3</v>
      </c>
    </row>
    <row r="73" spans="1:3" ht="15.75">
      <c r="A73" s="2" t="s">
        <v>3</v>
      </c>
      <c r="B73" s="143" t="s">
        <v>3</v>
      </c>
      <c r="C73" s="143" t="s">
        <v>3</v>
      </c>
    </row>
    <row r="74" spans="1:3" ht="15.75">
      <c r="A74" s="5" t="s">
        <v>3</v>
      </c>
      <c r="B74" s="144" t="s">
        <v>3</v>
      </c>
      <c r="C74" s="144" t="s">
        <v>3</v>
      </c>
    </row>
    <row r="75" spans="2:3" ht="15.75">
      <c r="B75" s="181"/>
      <c r="C75" s="181"/>
    </row>
    <row r="76" spans="2:3" ht="15.75">
      <c r="B76" s="181"/>
      <c r="C76" s="181"/>
    </row>
    <row r="77" spans="2:3" ht="15.75">
      <c r="B77" s="181"/>
      <c r="C77" s="181"/>
    </row>
    <row r="78" ht="15.75"/>
    <row r="79" spans="1:8" ht="15.75">
      <c r="A79" s="182"/>
      <c r="B79"/>
      <c r="C79" s="182"/>
      <c r="D79"/>
      <c r="E79" s="182"/>
      <c r="F79"/>
      <c r="G79"/>
      <c r="H79"/>
    </row>
    <row r="80" spans="1:8" ht="15.75">
      <c r="A80" s="182"/>
      <c r="B80"/>
      <c r="C80"/>
      <c r="D80" s="182"/>
      <c r="E80"/>
      <c r="F80"/>
      <c r="G80"/>
      <c r="H80" s="182"/>
    </row>
    <row r="81" spans="1:8" ht="15.75">
      <c r="A81" s="182"/>
      <c r="B81"/>
      <c r="C81" s="182"/>
      <c r="D81"/>
      <c r="E81"/>
      <c r="F81" s="182"/>
      <c r="G81"/>
      <c r="H81"/>
    </row>
    <row r="84" ht="15.75"/>
    <row r="85" ht="15.75"/>
  </sheetData>
  <sheetProtection/>
  <mergeCells count="6">
    <mergeCell ref="A1:C1"/>
    <mergeCell ref="A2:C2"/>
    <mergeCell ref="A3:C3"/>
    <mergeCell ref="A4:C4"/>
    <mergeCell ref="A5:C5"/>
    <mergeCell ref="A6:C6"/>
  </mergeCells>
  <printOptions horizontalCentered="1" verticalCentered="1"/>
  <pageMargins left="0.5118110236220472" right="0.5118110236220472" top="0.3937007874015748" bottom="0.3937007874015748" header="0.31496062992125984" footer="0.31496062992125984"/>
  <pageSetup horizontalDpi="600" verticalDpi="6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H46"/>
  <sheetViews>
    <sheetView showGridLines="0" view="pageBreakPreview" zoomScaleSheetLayoutView="100" zoomScalePageLayoutView="0" workbookViewId="0" topLeftCell="A1">
      <selection activeCell="B22" sqref="B22:C22"/>
    </sheetView>
  </sheetViews>
  <sheetFormatPr defaultColWidth="20.00390625" defaultRowHeight="15"/>
  <cols>
    <col min="1" max="1" width="79.28125" style="65" customWidth="1"/>
    <col min="2" max="2" width="22.28125" style="65" customWidth="1"/>
    <col min="3" max="3" width="20.7109375" style="65" bestFit="1" customWidth="1"/>
    <col min="4" max="4" width="16.00390625" style="65" customWidth="1"/>
    <col min="5" max="5" width="10.8515625" style="65" customWidth="1"/>
    <col min="6" max="247" width="11.421875" style="65" customWidth="1"/>
    <col min="248" max="248" width="10.57421875" style="65" customWidth="1"/>
    <col min="249" max="249" width="20.57421875" style="65" customWidth="1"/>
    <col min="250" max="250" width="33.421875" style="65" customWidth="1"/>
    <col min="251" max="251" width="16.00390625" style="65" customWidth="1"/>
    <col min="252" max="252" width="16.421875" style="65" customWidth="1"/>
    <col min="253" max="16384" width="20.00390625" style="65" customWidth="1"/>
  </cols>
  <sheetData>
    <row r="1" ht="12.75"/>
    <row r="2" ht="12.75"/>
    <row r="3" ht="12.75"/>
    <row r="4" ht="12.75"/>
    <row r="5" ht="12.75"/>
    <row r="6" ht="12.75"/>
    <row r="9" spans="1:3" ht="15.75">
      <c r="A9" s="210" t="s">
        <v>0</v>
      </c>
      <c r="B9" s="211"/>
      <c r="C9" s="212"/>
    </row>
    <row r="10" spans="1:3" ht="15.75">
      <c r="A10" s="213" t="s">
        <v>1</v>
      </c>
      <c r="B10" s="214"/>
      <c r="C10" s="215"/>
    </row>
    <row r="11" spans="1:3" ht="15.75">
      <c r="A11" s="216" t="s">
        <v>112</v>
      </c>
      <c r="B11" s="217"/>
      <c r="C11" s="218"/>
    </row>
    <row r="12" spans="1:3" ht="15.75">
      <c r="A12" s="210"/>
      <c r="B12" s="211"/>
      <c r="C12" s="212"/>
    </row>
    <row r="13" spans="1:3" ht="15.75">
      <c r="A13" s="213" t="s">
        <v>68</v>
      </c>
      <c r="B13" s="214"/>
      <c r="C13" s="215"/>
    </row>
    <row r="14" spans="1:3" ht="15.75">
      <c r="A14" s="216"/>
      <c r="B14" s="217"/>
      <c r="C14" s="218"/>
    </row>
    <row r="15" spans="1:3" ht="15.75">
      <c r="A15" s="153"/>
      <c r="B15" s="140"/>
      <c r="C15" s="140"/>
    </row>
    <row r="16" spans="1:3" ht="15.75">
      <c r="A16" s="1"/>
      <c r="B16" s="150" t="s">
        <v>114</v>
      </c>
      <c r="C16" s="150" t="s">
        <v>115</v>
      </c>
    </row>
    <row r="17" spans="1:3" ht="15.75">
      <c r="A17" s="2"/>
      <c r="B17" s="141" t="s">
        <v>2</v>
      </c>
      <c r="C17" s="141" t="s">
        <v>2</v>
      </c>
    </row>
    <row r="18" spans="1:3" ht="15.75">
      <c r="A18" s="2"/>
      <c r="B18" s="142"/>
      <c r="C18" s="142"/>
    </row>
    <row r="19" spans="1:3" ht="15.75">
      <c r="A19" s="158" t="s">
        <v>88</v>
      </c>
      <c r="B19" s="264">
        <v>-115421993.61</v>
      </c>
      <c r="C19" s="265">
        <v>-162163424.07</v>
      </c>
    </row>
    <row r="20" spans="1:3" ht="15.75">
      <c r="A20" s="2" t="s">
        <v>3</v>
      </c>
      <c r="B20" s="143"/>
      <c r="C20" s="143" t="s">
        <v>3</v>
      </c>
    </row>
    <row r="21" spans="1:3" ht="15.75">
      <c r="A21" s="2" t="s">
        <v>3</v>
      </c>
      <c r="B21" s="143" t="s">
        <v>3</v>
      </c>
      <c r="C21" s="143" t="s">
        <v>3</v>
      </c>
    </row>
    <row r="22" spans="1:3" ht="15.75">
      <c r="A22" s="3" t="s">
        <v>67</v>
      </c>
      <c r="B22" s="264">
        <f>B19</f>
        <v>-115421993.61</v>
      </c>
      <c r="C22" s="263">
        <f>C19</f>
        <v>-162163424.07</v>
      </c>
    </row>
    <row r="23" spans="1:3" ht="15.75">
      <c r="A23" s="2" t="s">
        <v>3</v>
      </c>
      <c r="B23" s="143" t="s">
        <v>3</v>
      </c>
      <c r="C23" s="143" t="s">
        <v>3</v>
      </c>
    </row>
    <row r="24" spans="1:3" ht="15.75">
      <c r="A24" s="5" t="s">
        <v>3</v>
      </c>
      <c r="B24" s="144" t="s">
        <v>3</v>
      </c>
      <c r="C24" s="144" t="s">
        <v>3</v>
      </c>
    </row>
    <row r="27" spans="2:3" ht="12.75">
      <c r="B27" s="100"/>
      <c r="C27" s="100"/>
    </row>
    <row r="40" ht="12.75"/>
    <row r="41" ht="12.75"/>
    <row r="42" ht="12.75"/>
    <row r="43" ht="12.75"/>
    <row r="44" spans="1:8" ht="15.75">
      <c r="A44" s="47"/>
      <c r="B44" s="10"/>
      <c r="C44" s="47"/>
      <c r="D44" s="56"/>
      <c r="E44" s="10"/>
      <c r="F44" s="49"/>
      <c r="G44" s="10"/>
      <c r="H44" s="47"/>
    </row>
    <row r="45" spans="1:8" ht="15.75">
      <c r="A45" s="47"/>
      <c r="B45" s="10"/>
      <c r="C45" s="55"/>
      <c r="D45" s="56"/>
      <c r="E45" s="58"/>
      <c r="F45" s="58"/>
      <c r="G45" s="58"/>
      <c r="H45" s="55"/>
    </row>
    <row r="46" spans="1:8" ht="15.75">
      <c r="A46" s="186"/>
      <c r="B46" s="187"/>
      <c r="C46" s="55"/>
      <c r="D46" s="56"/>
      <c r="E46" s="58"/>
      <c r="F46" s="58"/>
      <c r="G46" s="58"/>
      <c r="H46" s="55"/>
    </row>
    <row r="51" ht="12.75"/>
    <row r="52" ht="12.75"/>
  </sheetData>
  <sheetProtection/>
  <mergeCells count="7">
    <mergeCell ref="A46:B46"/>
    <mergeCell ref="A13:C13"/>
    <mergeCell ref="A14:C14"/>
    <mergeCell ref="A9:C9"/>
    <mergeCell ref="A10:C10"/>
    <mergeCell ref="A11:C11"/>
    <mergeCell ref="A12:C12"/>
  </mergeCells>
  <printOptions horizontalCentered="1"/>
  <pageMargins left="0.6692913385826772" right="0.5905511811023623" top="0.31496062992125984" bottom="0.2755905511811024" header="0.31496062992125984" footer="0.2362204724409449"/>
  <pageSetup fitToHeight="1" fitToWidth="1" horizontalDpi="600" verticalDpi="600" orientation="portrait" paperSize="9" scale="64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J106"/>
  <sheetViews>
    <sheetView view="pageBreakPreview" zoomScale="70" zoomScaleSheetLayoutView="70" zoomScalePageLayoutView="0" workbookViewId="0" topLeftCell="A1">
      <selection activeCell="D104" sqref="D104"/>
    </sheetView>
  </sheetViews>
  <sheetFormatPr defaultColWidth="11.421875" defaultRowHeight="15"/>
  <cols>
    <col min="1" max="1" width="11.421875" style="65" customWidth="1"/>
    <col min="2" max="2" width="28.00390625" style="65" customWidth="1"/>
    <col min="3" max="3" width="41.28125" style="65" customWidth="1"/>
    <col min="4" max="5" width="28.7109375" style="65" customWidth="1"/>
    <col min="6" max="6" width="11.421875" style="65" customWidth="1"/>
    <col min="7" max="7" width="14.421875" style="65" bestFit="1" customWidth="1"/>
    <col min="8" max="8" width="110.8515625" style="65" bestFit="1" customWidth="1"/>
    <col min="9" max="10" width="22.57421875" style="65" bestFit="1" customWidth="1"/>
    <col min="11" max="11" width="16.140625" style="65" bestFit="1" customWidth="1"/>
    <col min="12" max="12" width="11.140625" style="65" customWidth="1"/>
    <col min="13" max="245" width="11.421875" style="65" customWidth="1"/>
    <col min="246" max="16384" width="11.421875" style="107" customWidth="1"/>
  </cols>
  <sheetData>
    <row r="1" ht="12.75"/>
    <row r="2" ht="12.75"/>
    <row r="3" ht="12.75"/>
    <row r="4" ht="12.75"/>
    <row r="5" ht="12.75"/>
    <row r="6" ht="9" customHeight="1"/>
    <row r="7" spans="1:5" ht="23.25" customHeight="1">
      <c r="A7" s="223" t="s">
        <v>33</v>
      </c>
      <c r="B7" s="224"/>
      <c r="C7" s="224"/>
      <c r="D7" s="224"/>
      <c r="E7" s="225"/>
    </row>
    <row r="8" spans="1:5" ht="21" customHeight="1">
      <c r="A8" s="226" t="s">
        <v>1</v>
      </c>
      <c r="B8" s="227"/>
      <c r="C8" s="227"/>
      <c r="D8" s="227"/>
      <c r="E8" s="222"/>
    </row>
    <row r="9" spans="1:5" ht="21.75" customHeight="1">
      <c r="A9" s="226" t="s">
        <v>112</v>
      </c>
      <c r="B9" s="228"/>
      <c r="C9" s="228"/>
      <c r="D9" s="228"/>
      <c r="E9" s="229"/>
    </row>
    <row r="10" spans="1:5" ht="8.25" customHeight="1">
      <c r="A10" s="66"/>
      <c r="B10" s="67"/>
      <c r="C10" s="68"/>
      <c r="D10" s="67"/>
      <c r="E10" s="69"/>
    </row>
    <row r="11" spans="1:5" ht="15.75" customHeight="1">
      <c r="A11" s="230"/>
      <c r="B11" s="221"/>
      <c r="C11" s="221"/>
      <c r="D11" s="221"/>
      <c r="E11" s="222"/>
    </row>
    <row r="12" spans="1:5" ht="24.75" customHeight="1">
      <c r="A12" s="226" t="s">
        <v>160</v>
      </c>
      <c r="B12" s="227"/>
      <c r="C12" s="227"/>
      <c r="D12" s="227"/>
      <c r="E12" s="222"/>
    </row>
    <row r="13" spans="1:5" ht="7.5" customHeight="1">
      <c r="A13" s="230"/>
      <c r="B13" s="221"/>
      <c r="C13" s="221"/>
      <c r="D13" s="221"/>
      <c r="E13" s="222"/>
    </row>
    <row r="14" spans="1:5" ht="9" customHeight="1">
      <c r="A14" s="219"/>
      <c r="B14" s="220"/>
      <c r="C14" s="220"/>
      <c r="D14" s="221"/>
      <c r="E14" s="222"/>
    </row>
    <row r="15" spans="1:5" ht="15">
      <c r="A15" s="70"/>
      <c r="B15" s="71"/>
      <c r="C15" s="72"/>
      <c r="D15" s="145" t="s">
        <v>119</v>
      </c>
      <c r="E15" s="145" t="s">
        <v>120</v>
      </c>
    </row>
    <row r="16" spans="2:5" ht="14.25">
      <c r="B16" s="72"/>
      <c r="C16" s="72"/>
      <c r="D16" s="74" t="s">
        <v>2</v>
      </c>
      <c r="E16" s="75" t="s">
        <v>2</v>
      </c>
    </row>
    <row r="17" spans="1:5" s="65" customFormat="1" ht="15">
      <c r="A17" s="70"/>
      <c r="B17" s="71"/>
      <c r="C17" s="71"/>
      <c r="D17" s="76"/>
      <c r="E17" s="77"/>
    </row>
    <row r="18" spans="1:5" s="65" customFormat="1" ht="15">
      <c r="A18" s="70"/>
      <c r="B18" s="71"/>
      <c r="C18" s="71"/>
      <c r="D18" s="76"/>
      <c r="E18" s="77"/>
    </row>
    <row r="19" spans="1:5" s="65" customFormat="1" ht="15">
      <c r="A19" s="73" t="s">
        <v>161</v>
      </c>
      <c r="B19" s="71"/>
      <c r="C19" s="71"/>
      <c r="D19" s="109">
        <f>SUM(D21:D27)</f>
        <v>16758431.459999997</v>
      </c>
      <c r="E19" s="109">
        <f>SUM(E21:E27)</f>
        <v>51233909.22</v>
      </c>
    </row>
    <row r="20" spans="1:5" s="65" customFormat="1" ht="14.25">
      <c r="A20" s="78"/>
      <c r="B20" s="79"/>
      <c r="C20" s="80"/>
      <c r="D20" s="109"/>
      <c r="E20" s="109"/>
    </row>
    <row r="21" spans="1:7" s="65" customFormat="1" ht="15">
      <c r="A21" s="81" t="s">
        <v>168</v>
      </c>
      <c r="B21" s="82"/>
      <c r="C21" s="83"/>
      <c r="D21" s="110">
        <v>7131068.149999999</v>
      </c>
      <c r="E21" s="110">
        <v>7248124.86</v>
      </c>
      <c r="G21" s="100"/>
    </row>
    <row r="22" spans="1:7" s="65" customFormat="1" ht="15">
      <c r="A22" s="81"/>
      <c r="B22" s="71"/>
      <c r="C22" s="84"/>
      <c r="D22" s="110"/>
      <c r="E22" s="110"/>
      <c r="G22" s="100"/>
    </row>
    <row r="23" spans="1:5" s="65" customFormat="1" ht="15">
      <c r="A23" s="81" t="s">
        <v>169</v>
      </c>
      <c r="B23" s="71"/>
      <c r="C23" s="84"/>
      <c r="D23" s="110">
        <f>8756686.18+690084.82+224988.27-45715.96</f>
        <v>9626043.309999999</v>
      </c>
      <c r="E23" s="110">
        <f>33475478.58+10151326.34+298128.3</f>
        <v>43924933.22</v>
      </c>
    </row>
    <row r="24" spans="1:5" s="65" customFormat="1" ht="15">
      <c r="A24" s="81"/>
      <c r="B24" s="71"/>
      <c r="C24" s="84"/>
      <c r="D24" s="110"/>
      <c r="E24" s="110"/>
    </row>
    <row r="25" spans="1:5" s="65" customFormat="1" ht="15" hidden="1">
      <c r="A25" s="81" t="s">
        <v>170</v>
      </c>
      <c r="B25" s="71"/>
      <c r="C25" s="84"/>
      <c r="D25" s="110">
        <v>0</v>
      </c>
      <c r="E25" s="110"/>
    </row>
    <row r="26" spans="1:5" s="65" customFormat="1" ht="15" hidden="1">
      <c r="A26" s="81"/>
      <c r="B26" s="72"/>
      <c r="C26" s="84"/>
      <c r="D26" s="110"/>
      <c r="E26" s="110"/>
    </row>
    <row r="27" spans="1:5" s="65" customFormat="1" ht="15">
      <c r="A27" s="81" t="s">
        <v>171</v>
      </c>
      <c r="B27" s="72"/>
      <c r="C27" s="84"/>
      <c r="D27" s="110">
        <v>1320</v>
      </c>
      <c r="E27" s="110">
        <v>60851.14</v>
      </c>
    </row>
    <row r="28" spans="1:5" s="65" customFormat="1" ht="15">
      <c r="A28" s="81"/>
      <c r="B28" s="71"/>
      <c r="C28" s="84"/>
      <c r="D28" s="110"/>
      <c r="E28" s="110"/>
    </row>
    <row r="29" spans="1:5" s="65" customFormat="1" ht="15">
      <c r="A29" s="81"/>
      <c r="B29" s="71"/>
      <c r="C29" s="84"/>
      <c r="D29" s="110"/>
      <c r="E29" s="110"/>
    </row>
    <row r="30" spans="1:5" s="65" customFormat="1" ht="15">
      <c r="A30" s="73" t="s">
        <v>162</v>
      </c>
      <c r="B30" s="71"/>
      <c r="C30" s="84"/>
      <c r="D30" s="109">
        <f>SUM(D32:D38)</f>
        <v>98088547.64</v>
      </c>
      <c r="E30" s="109">
        <f>SUM(E32:E38)</f>
        <v>107957933.11</v>
      </c>
    </row>
    <row r="31" spans="1:5" s="65" customFormat="1" ht="15">
      <c r="A31" s="70"/>
      <c r="B31" s="71"/>
      <c r="C31" s="84"/>
      <c r="D31" s="110"/>
      <c r="E31" s="110"/>
    </row>
    <row r="32" spans="1:5" s="65" customFormat="1" ht="15">
      <c r="A32" s="81" t="s">
        <v>172</v>
      </c>
      <c r="B32" s="82"/>
      <c r="C32" s="84"/>
      <c r="D32" s="110">
        <v>631387.6300000001</v>
      </c>
      <c r="E32" s="110">
        <v>871655.46</v>
      </c>
    </row>
    <row r="33" spans="1:5" s="65" customFormat="1" ht="15">
      <c r="A33" s="81"/>
      <c r="B33" s="71"/>
      <c r="C33" s="84"/>
      <c r="D33" s="110"/>
      <c r="E33" s="110"/>
    </row>
    <row r="34" spans="1:5" s="65" customFormat="1" ht="15">
      <c r="A34" s="81" t="s">
        <v>173</v>
      </c>
      <c r="B34" s="71"/>
      <c r="C34" s="84"/>
      <c r="D34" s="110">
        <v>97457160.01</v>
      </c>
      <c r="E34" s="110">
        <v>107086277.65</v>
      </c>
    </row>
    <row r="35" spans="1:5" s="65" customFormat="1" ht="15" hidden="1">
      <c r="A35" s="81"/>
      <c r="B35" s="71"/>
      <c r="C35" s="84"/>
      <c r="D35" s="110"/>
      <c r="E35" s="110"/>
    </row>
    <row r="36" spans="1:5" s="65" customFormat="1" ht="15" hidden="1">
      <c r="A36" s="81" t="s">
        <v>174</v>
      </c>
      <c r="B36" s="71"/>
      <c r="C36" s="84"/>
      <c r="D36" s="110">
        <v>0</v>
      </c>
      <c r="E36" s="110">
        <v>0</v>
      </c>
    </row>
    <row r="37" spans="1:5" s="65" customFormat="1" ht="15" hidden="1">
      <c r="A37" s="81"/>
      <c r="B37" s="72"/>
      <c r="C37" s="84"/>
      <c r="D37" s="110"/>
      <c r="E37" s="110"/>
    </row>
    <row r="38" spans="1:5" s="65" customFormat="1" ht="15" hidden="1">
      <c r="A38" s="81" t="s">
        <v>175</v>
      </c>
      <c r="B38" s="72"/>
      <c r="C38" s="84"/>
      <c r="D38" s="110">
        <v>0</v>
      </c>
      <c r="E38" s="110">
        <v>0</v>
      </c>
    </row>
    <row r="39" spans="1:5" s="65" customFormat="1" ht="15" hidden="1">
      <c r="A39" s="81"/>
      <c r="B39" s="72"/>
      <c r="C39" s="84"/>
      <c r="D39" s="110"/>
      <c r="E39" s="110"/>
    </row>
    <row r="40" spans="1:5" s="65" customFormat="1" ht="15">
      <c r="A40" s="81"/>
      <c r="B40" s="72"/>
      <c r="C40" s="84"/>
      <c r="D40" s="110"/>
      <c r="E40" s="110"/>
    </row>
    <row r="41" spans="1:5" s="184" customFormat="1" ht="14.25">
      <c r="A41" s="73" t="s">
        <v>163</v>
      </c>
      <c r="B41" s="72"/>
      <c r="C41" s="183"/>
      <c r="D41" s="266">
        <f>D19-D30</f>
        <v>-81330116.18</v>
      </c>
      <c r="E41" s="266">
        <f>E19-E30</f>
        <v>-56724023.89</v>
      </c>
    </row>
    <row r="42" spans="1:5" s="65" customFormat="1" ht="15">
      <c r="A42" s="81"/>
      <c r="B42" s="72"/>
      <c r="C42" s="84"/>
      <c r="D42" s="110"/>
      <c r="E42" s="110"/>
    </row>
    <row r="43" spans="1:5" s="65" customFormat="1" ht="15">
      <c r="A43" s="81"/>
      <c r="B43" s="72"/>
      <c r="C43" s="84"/>
      <c r="D43" s="110"/>
      <c r="E43" s="110"/>
    </row>
    <row r="44" spans="1:5" s="65" customFormat="1" ht="15">
      <c r="A44" s="73" t="s">
        <v>176</v>
      </c>
      <c r="B44" s="72"/>
      <c r="C44" s="84"/>
      <c r="D44" s="109">
        <v>25020077.42</v>
      </c>
      <c r="E44" s="109">
        <v>24789377.38</v>
      </c>
    </row>
    <row r="45" spans="1:5" s="65" customFormat="1" ht="15">
      <c r="A45" s="81"/>
      <c r="B45" s="72"/>
      <c r="C45" s="84"/>
      <c r="D45" s="109"/>
      <c r="E45" s="109"/>
    </row>
    <row r="46" spans="1:5" s="65" customFormat="1" ht="15">
      <c r="A46" s="81"/>
      <c r="B46" s="72"/>
      <c r="C46" s="84"/>
      <c r="D46" s="109"/>
      <c r="E46" s="109"/>
    </row>
    <row r="47" spans="1:5" s="65" customFormat="1" ht="15">
      <c r="A47" s="73" t="s">
        <v>164</v>
      </c>
      <c r="B47" s="72"/>
      <c r="C47" s="84"/>
      <c r="D47" s="266">
        <f>D41-D44</f>
        <v>-106350193.60000001</v>
      </c>
      <c r="E47" s="266">
        <f>E41-E44</f>
        <v>-81513401.27</v>
      </c>
    </row>
    <row r="48" spans="1:5" s="65" customFormat="1" ht="15">
      <c r="A48" s="81"/>
      <c r="B48" s="72"/>
      <c r="C48" s="84"/>
      <c r="D48" s="110"/>
      <c r="E48" s="110"/>
    </row>
    <row r="49" spans="1:5" s="65" customFormat="1" ht="15">
      <c r="A49" s="81"/>
      <c r="B49" s="72"/>
      <c r="C49" s="84"/>
      <c r="D49" s="110"/>
      <c r="E49" s="110"/>
    </row>
    <row r="50" spans="1:5" s="65" customFormat="1" ht="15">
      <c r="A50" s="73" t="s">
        <v>165</v>
      </c>
      <c r="B50" s="72"/>
      <c r="C50" s="84"/>
      <c r="D50" s="109">
        <f>SUM(D52:D56)</f>
        <v>794000617.61</v>
      </c>
      <c r="E50" s="109">
        <f>SUM(E52:E56)</f>
        <v>701613397.2600001</v>
      </c>
    </row>
    <row r="51" spans="1:5" s="65" customFormat="1" ht="15">
      <c r="A51" s="81"/>
      <c r="B51" s="72"/>
      <c r="C51" s="84"/>
      <c r="D51" s="110"/>
      <c r="E51" s="110"/>
    </row>
    <row r="52" spans="1:5" s="65" customFormat="1" ht="15" hidden="1">
      <c r="A52" s="81" t="s">
        <v>177</v>
      </c>
      <c r="B52" s="82"/>
      <c r="C52" s="84"/>
      <c r="D52" s="110">
        <v>0</v>
      </c>
      <c r="E52" s="110">
        <v>0</v>
      </c>
    </row>
    <row r="53" spans="1:5" s="65" customFormat="1" ht="15" hidden="1">
      <c r="A53" s="81"/>
      <c r="B53" s="71"/>
      <c r="C53" s="84"/>
      <c r="D53" s="110"/>
      <c r="E53" s="110"/>
    </row>
    <row r="54" spans="1:5" s="65" customFormat="1" ht="15">
      <c r="A54" s="81" t="s">
        <v>178</v>
      </c>
      <c r="B54" s="71"/>
      <c r="C54" s="84"/>
      <c r="D54" s="110">
        <v>2691081.48</v>
      </c>
      <c r="E54" s="110">
        <v>8982210.82</v>
      </c>
    </row>
    <row r="55" spans="1:5" s="65" customFormat="1" ht="15">
      <c r="A55" s="81"/>
      <c r="B55" s="71"/>
      <c r="C55" s="84"/>
      <c r="D55" s="110"/>
      <c r="E55" s="110"/>
    </row>
    <row r="56" spans="1:5" s="65" customFormat="1" ht="15">
      <c r="A56" s="81" t="s">
        <v>179</v>
      </c>
      <c r="B56" s="71"/>
      <c r="C56" s="84"/>
      <c r="D56" s="110">
        <v>791309536.13</v>
      </c>
      <c r="E56" s="110">
        <v>692631186.44</v>
      </c>
    </row>
    <row r="57" spans="1:5" s="65" customFormat="1" ht="15">
      <c r="A57" s="81"/>
      <c r="B57" s="72"/>
      <c r="C57" s="84"/>
      <c r="D57" s="110"/>
      <c r="E57" s="110"/>
    </row>
    <row r="58" spans="1:5" s="65" customFormat="1" ht="15">
      <c r="A58" s="81"/>
      <c r="B58" s="72"/>
      <c r="C58" s="84"/>
      <c r="D58" s="110"/>
      <c r="E58" s="110"/>
    </row>
    <row r="59" spans="1:5" s="65" customFormat="1" ht="15">
      <c r="A59" s="73" t="s">
        <v>166</v>
      </c>
      <c r="B59" s="72"/>
      <c r="C59" s="84"/>
      <c r="D59" s="109">
        <f>D47+D50</f>
        <v>687650424.01</v>
      </c>
      <c r="E59" s="109">
        <f>E47+E50</f>
        <v>620099995.9900001</v>
      </c>
    </row>
    <row r="60" spans="1:5" s="65" customFormat="1" ht="15">
      <c r="A60" s="73"/>
      <c r="B60" s="72"/>
      <c r="C60" s="84"/>
      <c r="D60" s="109"/>
      <c r="E60" s="109"/>
    </row>
    <row r="61" spans="1:5" s="65" customFormat="1" ht="15">
      <c r="A61" s="73"/>
      <c r="B61" s="72"/>
      <c r="C61" s="84"/>
      <c r="D61" s="109"/>
      <c r="E61" s="109"/>
    </row>
    <row r="62" spans="1:5" s="65" customFormat="1" ht="15">
      <c r="A62" s="73" t="s">
        <v>167</v>
      </c>
      <c r="B62" s="71"/>
      <c r="C62" s="84"/>
      <c r="D62" s="109">
        <f>D64+D71+D77+D82</f>
        <v>687650424.0099999</v>
      </c>
      <c r="E62" s="109">
        <f>E64+E71+E77+E82</f>
        <v>620099995.9899998</v>
      </c>
    </row>
    <row r="63" spans="1:5" s="65" customFormat="1" ht="15">
      <c r="A63" s="70"/>
      <c r="B63" s="71"/>
      <c r="C63" s="84"/>
      <c r="D63" s="110"/>
      <c r="E63" s="110"/>
    </row>
    <row r="64" spans="1:5" s="65" customFormat="1" ht="15">
      <c r="A64" s="81" t="s">
        <v>180</v>
      </c>
      <c r="B64" s="82"/>
      <c r="C64" s="84"/>
      <c r="D64" s="109">
        <f>SUM(D66:D69)</f>
        <v>754080810.5899999</v>
      </c>
      <c r="E64" s="109">
        <f>SUM(E66:E69)</f>
        <v>698320354.8699999</v>
      </c>
    </row>
    <row r="65" spans="1:5" s="65" customFormat="1" ht="7.5" customHeight="1">
      <c r="A65" s="81"/>
      <c r="B65" s="82"/>
      <c r="C65" s="84"/>
      <c r="D65" s="110"/>
      <c r="E65" s="110"/>
    </row>
    <row r="66" spans="1:5" s="65" customFormat="1" ht="15">
      <c r="A66" s="81" t="s">
        <v>181</v>
      </c>
      <c r="B66" s="82"/>
      <c r="C66" s="84"/>
      <c r="D66" s="110">
        <v>557166647.27</v>
      </c>
      <c r="E66" s="110">
        <v>507499875.11</v>
      </c>
    </row>
    <row r="67" spans="1:5" s="65" customFormat="1" ht="15">
      <c r="A67" s="81" t="s">
        <v>182</v>
      </c>
      <c r="B67" s="82"/>
      <c r="C67" s="84"/>
      <c r="D67" s="110">
        <f>1272+2833309.3</f>
        <v>2834581.3</v>
      </c>
      <c r="E67" s="110">
        <f>1874.01+3721646.02</f>
        <v>3723520.03</v>
      </c>
    </row>
    <row r="68" spans="1:5" s="65" customFormat="1" ht="15">
      <c r="A68" s="81" t="s">
        <v>183</v>
      </c>
      <c r="B68" s="82"/>
      <c r="C68" s="84"/>
      <c r="D68" s="110">
        <f>125427857.6+38020561.64</f>
        <v>163448419.24</v>
      </c>
      <c r="E68" s="110">
        <f>116754593.53+36813613.5+3986142.64</f>
        <v>157554349.67</v>
      </c>
    </row>
    <row r="69" spans="1:5" s="65" customFormat="1" ht="15">
      <c r="A69" s="81" t="s">
        <v>184</v>
      </c>
      <c r="B69" s="82"/>
      <c r="C69" s="84"/>
      <c r="D69" s="110">
        <v>30631162.78</v>
      </c>
      <c r="E69" s="110">
        <v>29542610.06</v>
      </c>
    </row>
    <row r="70" spans="1:5" s="65" customFormat="1" ht="15">
      <c r="A70" s="81"/>
      <c r="B70" s="71"/>
      <c r="C70" s="84"/>
      <c r="D70" s="110"/>
      <c r="E70" s="110"/>
    </row>
    <row r="71" spans="1:5" s="65" customFormat="1" ht="15">
      <c r="A71" s="81" t="s">
        <v>185</v>
      </c>
      <c r="B71" s="71"/>
      <c r="C71" s="84"/>
      <c r="D71" s="109">
        <f>D73+D74+D75</f>
        <v>2168580.25</v>
      </c>
      <c r="E71" s="109">
        <f>E73+E74+E75</f>
        <v>2355624.91</v>
      </c>
    </row>
    <row r="72" spans="1:5" s="65" customFormat="1" ht="4.5" customHeight="1">
      <c r="A72" s="81"/>
      <c r="B72" s="71"/>
      <c r="C72" s="84"/>
      <c r="D72" s="110"/>
      <c r="E72" s="110"/>
    </row>
    <row r="73" spans="1:5" s="65" customFormat="1" ht="15">
      <c r="A73" s="81" t="s">
        <v>186</v>
      </c>
      <c r="B73" s="71"/>
      <c r="C73" s="84"/>
      <c r="D73" s="110">
        <v>911532.21</v>
      </c>
      <c r="E73" s="110">
        <v>1093106.7</v>
      </c>
    </row>
    <row r="74" spans="1:10" s="65" customFormat="1" ht="15">
      <c r="A74" s="81" t="s">
        <v>187</v>
      </c>
      <c r="B74" s="71"/>
      <c r="C74" s="84"/>
      <c r="D74" s="110">
        <v>1079540.31</v>
      </c>
      <c r="E74" s="110">
        <v>1076989.08</v>
      </c>
      <c r="I74"/>
      <c r="J74" s="185"/>
    </row>
    <row r="75" spans="1:10" s="65" customFormat="1" ht="15">
      <c r="A75" s="81" t="s">
        <v>188</v>
      </c>
      <c r="B75" s="71"/>
      <c r="C75" s="84"/>
      <c r="D75" s="110">
        <v>177507.73</v>
      </c>
      <c r="E75" s="110">
        <v>185529.13</v>
      </c>
      <c r="I75"/>
      <c r="J75" s="185"/>
    </row>
    <row r="76" spans="1:10" s="65" customFormat="1" ht="15">
      <c r="A76" s="81"/>
      <c r="B76" s="71"/>
      <c r="C76" s="84"/>
      <c r="D76" s="110"/>
      <c r="E76" s="110"/>
      <c r="I76"/>
      <c r="J76" s="185"/>
    </row>
    <row r="77" spans="1:5" s="65" customFormat="1" ht="15">
      <c r="A77" s="81" t="s">
        <v>189</v>
      </c>
      <c r="B77" s="71"/>
      <c r="C77" s="84"/>
      <c r="D77" s="109">
        <f>D79+D80</f>
        <v>46823026.779999994</v>
      </c>
      <c r="E77" s="109">
        <f>E79+E80</f>
        <v>81587440.28</v>
      </c>
    </row>
    <row r="78" spans="1:5" s="65" customFormat="1" ht="5.25" customHeight="1">
      <c r="A78" s="81"/>
      <c r="B78" s="71"/>
      <c r="C78" s="84"/>
      <c r="D78" s="110"/>
      <c r="E78" s="110"/>
    </row>
    <row r="79" spans="1:5" s="65" customFormat="1" ht="15">
      <c r="A79" s="81" t="s">
        <v>190</v>
      </c>
      <c r="B79" s="71"/>
      <c r="C79" s="84"/>
      <c r="D79" s="110">
        <v>46782284.16</v>
      </c>
      <c r="E79" s="110">
        <v>81587084.28</v>
      </c>
    </row>
    <row r="80" spans="1:5" s="65" customFormat="1" ht="15">
      <c r="A80" s="81" t="s">
        <v>191</v>
      </c>
      <c r="B80" s="71"/>
      <c r="C80" s="84"/>
      <c r="D80" s="110">
        <v>40742.62</v>
      </c>
      <c r="E80" s="110">
        <v>356</v>
      </c>
    </row>
    <row r="81" spans="1:5" s="65" customFormat="1" ht="15">
      <c r="A81" s="81"/>
      <c r="B81" s="72"/>
      <c r="C81" s="84"/>
      <c r="D81" s="110"/>
      <c r="E81" s="110"/>
    </row>
    <row r="82" spans="1:5" s="65" customFormat="1" ht="15">
      <c r="A82" s="81" t="s">
        <v>192</v>
      </c>
      <c r="B82" s="72"/>
      <c r="C82" s="84"/>
      <c r="D82" s="266">
        <f>D84</f>
        <v>-115421993.61</v>
      </c>
      <c r="E82" s="266">
        <f>E84</f>
        <v>-162163424.07</v>
      </c>
    </row>
    <row r="83" spans="1:5" s="65" customFormat="1" ht="5.25" customHeight="1">
      <c r="A83" s="81"/>
      <c r="B83" s="72"/>
      <c r="C83" s="84"/>
      <c r="D83" s="267"/>
      <c r="E83" s="267"/>
    </row>
    <row r="84" spans="1:5" s="65" customFormat="1" ht="15">
      <c r="A84" s="81" t="s">
        <v>193</v>
      </c>
      <c r="B84" s="72"/>
      <c r="C84" s="84"/>
      <c r="D84" s="267">
        <v>-115421993.61</v>
      </c>
      <c r="E84" s="267">
        <v>-162163424.07</v>
      </c>
    </row>
    <row r="85" spans="1:5" s="65" customFormat="1" ht="21.75" customHeight="1">
      <c r="A85" s="88"/>
      <c r="B85" s="89"/>
      <c r="C85" s="90"/>
      <c r="D85" s="108"/>
      <c r="E85" s="108"/>
    </row>
    <row r="86" spans="1:5" s="65" customFormat="1" ht="15">
      <c r="A86" s="71"/>
      <c r="B86" s="71"/>
      <c r="C86" s="71"/>
      <c r="D86" s="71"/>
      <c r="E86" s="71"/>
    </row>
    <row r="87" spans="1:5" s="65" customFormat="1" ht="15">
      <c r="A87" s="71"/>
      <c r="B87" s="71"/>
      <c r="C87" s="71"/>
      <c r="D87" s="91"/>
      <c r="E87" s="91"/>
    </row>
    <row r="88" spans="1:5" s="65" customFormat="1" ht="15">
      <c r="A88" s="71"/>
      <c r="B88" s="71"/>
      <c r="C88" s="71"/>
      <c r="D88" s="91"/>
      <c r="E88" s="91"/>
    </row>
    <row r="89" spans="1:5" s="65" customFormat="1" ht="15">
      <c r="A89" s="71"/>
      <c r="B89" s="71"/>
      <c r="C89" s="71"/>
      <c r="D89" s="83"/>
      <c r="E89" s="92"/>
    </row>
    <row r="90" spans="1:4" s="65" customFormat="1" ht="15">
      <c r="A90" s="79"/>
      <c r="B90" s="71"/>
      <c r="C90" s="154"/>
      <c r="D90" s="93"/>
    </row>
    <row r="91" spans="1:5" s="65" customFormat="1" ht="15">
      <c r="A91" s="72"/>
      <c r="B91" s="71"/>
      <c r="C91" s="79"/>
      <c r="D91" s="93"/>
      <c r="E91" s="71"/>
    </row>
    <row r="92" spans="1:5" s="65" customFormat="1" ht="15" customHeight="1">
      <c r="A92" s="79"/>
      <c r="B92" s="79"/>
      <c r="C92" s="79"/>
      <c r="D92" s="93"/>
      <c r="E92" s="71"/>
    </row>
    <row r="93" spans="1:5" s="65" customFormat="1" ht="15">
      <c r="A93" s="72"/>
      <c r="B93" s="71"/>
      <c r="C93" s="79"/>
      <c r="D93" s="71"/>
      <c r="E93" s="93"/>
    </row>
    <row r="94" spans="1:5" s="65" customFormat="1" ht="15">
      <c r="A94" s="72"/>
      <c r="B94" s="71"/>
      <c r="C94" s="79"/>
      <c r="D94" s="71"/>
      <c r="E94" s="93"/>
    </row>
    <row r="95" spans="1:5" s="65" customFormat="1" ht="15">
      <c r="A95" s="72"/>
      <c r="B95" s="71"/>
      <c r="C95" s="79"/>
      <c r="D95" s="92"/>
      <c r="E95" s="92"/>
    </row>
    <row r="96" spans="1:5" s="65" customFormat="1" ht="15">
      <c r="A96" s="72"/>
      <c r="B96" s="71"/>
      <c r="C96" s="79"/>
      <c r="D96" s="91"/>
      <c r="E96" s="91"/>
    </row>
    <row r="97" spans="1:5" s="65" customFormat="1" ht="15">
      <c r="A97" s="72"/>
      <c r="B97" s="71"/>
      <c r="C97" s="79"/>
      <c r="D97" s="71"/>
      <c r="E97" s="93"/>
    </row>
    <row r="98" spans="1:5" s="65" customFormat="1" ht="15">
      <c r="A98" s="72"/>
      <c r="B98" s="71"/>
      <c r="C98" s="79"/>
      <c r="D98" s="71"/>
      <c r="E98" s="93"/>
    </row>
    <row r="99" spans="1:5" s="65" customFormat="1" ht="15">
      <c r="A99" s="93"/>
      <c r="B99" s="79"/>
      <c r="C99" s="94"/>
      <c r="D99" s="93"/>
      <c r="E99" s="83"/>
    </row>
    <row r="100" spans="1:5" s="65" customFormat="1" ht="15">
      <c r="A100" s="80"/>
      <c r="B100" s="95"/>
      <c r="C100" s="94"/>
      <c r="D100" s="93"/>
      <c r="E100" s="83"/>
    </row>
    <row r="101" spans="1:5" s="65" customFormat="1" ht="15">
      <c r="A101" s="79"/>
      <c r="B101" s="79"/>
      <c r="C101" s="96"/>
      <c r="D101" s="93"/>
      <c r="E101" s="83"/>
    </row>
    <row r="102" spans="1:5" s="65" customFormat="1" ht="12.75">
      <c r="A102" s="101"/>
      <c r="B102" s="101"/>
      <c r="C102" s="101"/>
      <c r="D102" s="101"/>
      <c r="E102" s="102"/>
    </row>
    <row r="103" spans="1:4" s="65" customFormat="1" ht="12.75">
      <c r="A103" s="103"/>
      <c r="B103" s="103"/>
      <c r="C103" s="104"/>
      <c r="D103" s="105"/>
    </row>
    <row r="104" spans="1:4" s="65" customFormat="1" ht="12.75">
      <c r="A104" s="103"/>
      <c r="B104" s="103"/>
      <c r="C104" s="104"/>
      <c r="D104" s="105"/>
    </row>
    <row r="105" spans="1:4" s="65" customFormat="1" ht="12.75">
      <c r="A105" s="103"/>
      <c r="B105" s="103"/>
      <c r="C105" s="103"/>
      <c r="D105" s="105"/>
    </row>
    <row r="106" spans="1:5" s="65" customFormat="1" ht="12.75">
      <c r="A106" s="103"/>
      <c r="B106" s="103"/>
      <c r="C106" s="105"/>
      <c r="D106" s="105"/>
      <c r="E106" s="106"/>
    </row>
  </sheetData>
  <sheetProtection/>
  <mergeCells count="7">
    <mergeCell ref="A14:E14"/>
    <mergeCell ref="A7:E7"/>
    <mergeCell ref="A8:E8"/>
    <mergeCell ref="A9:E9"/>
    <mergeCell ref="A11:E11"/>
    <mergeCell ref="A12:E12"/>
    <mergeCell ref="A13:E13"/>
  </mergeCells>
  <printOptions/>
  <pageMargins left="0.6692913385826772" right="0.15748031496062992" top="0.31496062992125984" bottom="0.2755905511811024" header="0.31496062992125984" footer="0.2362204724409449"/>
  <pageSetup horizontalDpi="600" verticalDpi="600" orientation="portrait" paperSize="9" scale="60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M75"/>
  <sheetViews>
    <sheetView view="pageBreakPreview" zoomScaleSheetLayoutView="100" zoomScalePageLayoutView="0" workbookViewId="0" topLeftCell="A1">
      <selection activeCell="F32" sqref="F32:G32"/>
    </sheetView>
  </sheetViews>
  <sheetFormatPr defaultColWidth="20.00390625" defaultRowHeight="15"/>
  <cols>
    <col min="1" max="1" width="10.57421875" style="65" customWidth="1"/>
    <col min="2" max="2" width="20.57421875" style="65" customWidth="1"/>
    <col min="3" max="3" width="33.421875" style="65" customWidth="1"/>
    <col min="4" max="5" width="16.00390625" style="65" customWidth="1"/>
    <col min="6" max="6" width="19.8515625" style="139" customWidth="1"/>
    <col min="7" max="7" width="21.7109375" style="65" customWidth="1"/>
    <col min="8" max="8" width="10.8515625" style="65" customWidth="1"/>
    <col min="9" max="250" width="11.421875" style="65" customWidth="1"/>
    <col min="251" max="251" width="10.57421875" style="65" customWidth="1"/>
    <col min="252" max="252" width="20.57421875" style="65" customWidth="1"/>
    <col min="253" max="253" width="33.421875" style="65" customWidth="1"/>
    <col min="254" max="254" width="16.00390625" style="65" customWidth="1"/>
    <col min="255" max="255" width="16.421875" style="65" customWidth="1"/>
    <col min="256" max="16384" width="20.00390625" style="65" customWidth="1"/>
  </cols>
  <sheetData>
    <row r="1" ht="12.75"/>
    <row r="2" ht="12.75"/>
    <row r="3" ht="12.75"/>
    <row r="4" ht="12.75"/>
    <row r="5" ht="12.75"/>
    <row r="6" ht="12.75"/>
    <row r="7" ht="12.75"/>
    <row r="11" spans="1:7" ht="12.75">
      <c r="A11" s="111"/>
      <c r="B11" s="112"/>
      <c r="C11" s="112"/>
      <c r="D11" s="112"/>
      <c r="E11" s="112"/>
      <c r="F11" s="113"/>
      <c r="G11" s="114"/>
    </row>
    <row r="12" spans="1:8" ht="15.75" customHeight="1">
      <c r="A12" s="233" t="s">
        <v>56</v>
      </c>
      <c r="B12" s="234"/>
      <c r="C12" s="234"/>
      <c r="D12" s="234"/>
      <c r="E12" s="234"/>
      <c r="F12" s="234"/>
      <c r="G12" s="235"/>
      <c r="H12" s="106"/>
    </row>
    <row r="13" spans="1:8" ht="15.75" customHeight="1">
      <c r="A13" s="233" t="s">
        <v>1</v>
      </c>
      <c r="B13" s="234"/>
      <c r="C13" s="234"/>
      <c r="D13" s="234"/>
      <c r="E13" s="234"/>
      <c r="F13" s="234"/>
      <c r="G13" s="235"/>
      <c r="H13" s="106"/>
    </row>
    <row r="14" spans="1:8" ht="13.5" customHeight="1">
      <c r="A14" s="233" t="s">
        <v>112</v>
      </c>
      <c r="B14" s="234"/>
      <c r="C14" s="234"/>
      <c r="D14" s="234"/>
      <c r="E14" s="234"/>
      <c r="F14" s="234"/>
      <c r="G14" s="235"/>
      <c r="H14" s="106"/>
    </row>
    <row r="15" spans="1:8" ht="13.5" customHeight="1">
      <c r="A15" s="115"/>
      <c r="B15" s="116"/>
      <c r="C15" s="116"/>
      <c r="D15" s="116"/>
      <c r="E15" s="116"/>
      <c r="F15" s="117"/>
      <c r="G15" s="118"/>
      <c r="H15" s="106"/>
    </row>
    <row r="16" spans="1:8" ht="12.75" customHeight="1">
      <c r="A16" s="236" t="s">
        <v>116</v>
      </c>
      <c r="B16" s="237"/>
      <c r="C16" s="237"/>
      <c r="D16" s="237"/>
      <c r="E16" s="237"/>
      <c r="F16" s="237"/>
      <c r="G16" s="238"/>
      <c r="H16" s="106"/>
    </row>
    <row r="17" spans="1:8" ht="15.75" customHeight="1">
      <c r="A17" s="239"/>
      <c r="B17" s="240"/>
      <c r="C17" s="240"/>
      <c r="D17" s="240"/>
      <c r="E17" s="240"/>
      <c r="F17" s="240"/>
      <c r="G17" s="241"/>
      <c r="H17" s="106"/>
    </row>
    <row r="18" spans="1:8" ht="15.75" customHeight="1">
      <c r="A18" s="242"/>
      <c r="B18" s="243"/>
      <c r="C18" s="243"/>
      <c r="D18" s="243"/>
      <c r="E18" s="243"/>
      <c r="F18" s="243"/>
      <c r="G18" s="244"/>
      <c r="H18" s="106"/>
    </row>
    <row r="19" spans="1:9" ht="15" customHeight="1">
      <c r="A19" s="239" t="s">
        <v>57</v>
      </c>
      <c r="B19" s="245"/>
      <c r="C19" s="246"/>
      <c r="D19" s="251" t="s">
        <v>58</v>
      </c>
      <c r="E19" s="251" t="s">
        <v>86</v>
      </c>
      <c r="F19" s="253" t="s">
        <v>59</v>
      </c>
      <c r="G19" s="255" t="s">
        <v>60</v>
      </c>
      <c r="H19" s="119"/>
      <c r="I19" s="106"/>
    </row>
    <row r="20" spans="1:9" ht="15" customHeight="1">
      <c r="A20" s="247"/>
      <c r="B20" s="245"/>
      <c r="C20" s="246"/>
      <c r="D20" s="251"/>
      <c r="E20" s="251"/>
      <c r="F20" s="253"/>
      <c r="G20" s="256"/>
      <c r="H20" s="119"/>
      <c r="I20" s="106"/>
    </row>
    <row r="21" spans="1:9" ht="15">
      <c r="A21" s="247"/>
      <c r="B21" s="245"/>
      <c r="C21" s="246"/>
      <c r="D21" s="251"/>
      <c r="E21" s="251"/>
      <c r="F21" s="253"/>
      <c r="G21" s="256"/>
      <c r="H21" s="119"/>
      <c r="I21" s="106"/>
    </row>
    <row r="22" spans="1:9" ht="24" customHeight="1">
      <c r="A22" s="248"/>
      <c r="B22" s="249"/>
      <c r="C22" s="250"/>
      <c r="D22" s="252"/>
      <c r="E22" s="252"/>
      <c r="F22" s="254"/>
      <c r="G22" s="257"/>
      <c r="H22" s="119"/>
      <c r="I22" s="106"/>
    </row>
    <row r="23" spans="1:9" ht="15.75">
      <c r="A23" s="164"/>
      <c r="B23" s="162"/>
      <c r="C23" s="163"/>
      <c r="D23" s="162"/>
      <c r="E23" s="161"/>
      <c r="F23" s="120"/>
      <c r="G23" s="120"/>
      <c r="H23" s="119"/>
      <c r="I23" s="106"/>
    </row>
    <row r="24" spans="1:9" ht="25.5" customHeight="1">
      <c r="A24" s="121" t="s">
        <v>65</v>
      </c>
      <c r="B24" s="122"/>
      <c r="C24" s="123"/>
      <c r="D24" s="35">
        <v>62000000</v>
      </c>
      <c r="E24" s="35">
        <v>0</v>
      </c>
      <c r="F24" s="175">
        <v>-1351035881.52</v>
      </c>
      <c r="G24" s="175">
        <f aca="true" t="shared" si="0" ref="G24:G31">SUM(D24:F24)</f>
        <v>-1289035881.52</v>
      </c>
      <c r="H24" s="119"/>
      <c r="I24" s="106"/>
    </row>
    <row r="25" spans="1:9" ht="25.5" customHeight="1">
      <c r="A25" s="121" t="s">
        <v>61</v>
      </c>
      <c r="B25" s="122"/>
      <c r="C25" s="123"/>
      <c r="D25" s="35">
        <v>0</v>
      </c>
      <c r="E25" s="35">
        <v>0</v>
      </c>
      <c r="F25" s="175">
        <v>-162163424.07</v>
      </c>
      <c r="G25" s="175">
        <f t="shared" si="0"/>
        <v>-162163424.07</v>
      </c>
      <c r="H25" s="119"/>
      <c r="I25" s="106"/>
    </row>
    <row r="26" spans="1:9" ht="25.5" customHeight="1">
      <c r="A26" s="121" t="s">
        <v>62</v>
      </c>
      <c r="B26" s="122"/>
      <c r="C26" s="123"/>
      <c r="D26" s="35">
        <v>0</v>
      </c>
      <c r="E26" s="35">
        <v>0</v>
      </c>
      <c r="F26" s="35">
        <v>1544902.6</v>
      </c>
      <c r="G26" s="35">
        <f t="shared" si="0"/>
        <v>1544902.6</v>
      </c>
      <c r="H26" s="119"/>
      <c r="I26" s="106"/>
    </row>
    <row r="27" spans="1:9" ht="25.5" customHeight="1">
      <c r="A27" s="258" t="s">
        <v>117</v>
      </c>
      <c r="B27" s="259"/>
      <c r="C27" s="260"/>
      <c r="D27" s="124">
        <f>SUM(D23:D26)</f>
        <v>62000000</v>
      </c>
      <c r="E27" s="124">
        <f>SUM(E23:E26)</f>
        <v>0</v>
      </c>
      <c r="F27" s="173">
        <f>F26+F25+F24</f>
        <v>-1511654402.99</v>
      </c>
      <c r="G27" s="173">
        <f t="shared" si="0"/>
        <v>-1449654402.99</v>
      </c>
      <c r="H27" s="119" t="s">
        <v>4</v>
      </c>
      <c r="I27" s="106" t="s">
        <v>4</v>
      </c>
    </row>
    <row r="28" spans="1:9" ht="25.5" customHeight="1">
      <c r="A28" s="121" t="s">
        <v>66</v>
      </c>
      <c r="B28" s="122"/>
      <c r="C28" s="123"/>
      <c r="D28" s="124">
        <f>D27</f>
        <v>62000000</v>
      </c>
      <c r="E28" s="124">
        <v>29613180.1</v>
      </c>
      <c r="F28" s="173">
        <v>-2005964066.73</v>
      </c>
      <c r="G28" s="173">
        <f>SUM(D28:F28)</f>
        <v>-1914350886.63</v>
      </c>
      <c r="H28" s="119"/>
      <c r="I28" s="106"/>
    </row>
    <row r="29" spans="1:9" ht="25.5" customHeight="1">
      <c r="A29" s="121" t="s">
        <v>85</v>
      </c>
      <c r="B29" s="122"/>
      <c r="C29" s="123"/>
      <c r="D29" s="35">
        <v>0</v>
      </c>
      <c r="E29" s="35">
        <v>9011957.37</v>
      </c>
      <c r="F29" s="35">
        <v>0</v>
      </c>
      <c r="G29" s="35">
        <f t="shared" si="0"/>
        <v>9011957.37</v>
      </c>
      <c r="H29" s="119"/>
      <c r="I29" s="106"/>
    </row>
    <row r="30" spans="1:9" ht="25.5" customHeight="1">
      <c r="A30" s="121" t="s">
        <v>63</v>
      </c>
      <c r="B30" s="122"/>
      <c r="C30" s="123"/>
      <c r="D30" s="35">
        <v>0</v>
      </c>
      <c r="E30" s="35">
        <v>0</v>
      </c>
      <c r="F30" s="175">
        <v>-115421993.61</v>
      </c>
      <c r="G30" s="175">
        <f t="shared" si="0"/>
        <v>-115421993.61</v>
      </c>
      <c r="H30" s="119"/>
      <c r="I30" s="106"/>
    </row>
    <row r="31" spans="1:9" ht="25.5" customHeight="1">
      <c r="A31" s="121" t="s">
        <v>62</v>
      </c>
      <c r="B31" s="122"/>
      <c r="C31" s="123"/>
      <c r="D31" s="35">
        <v>0</v>
      </c>
      <c r="E31" s="35">
        <v>0</v>
      </c>
      <c r="F31" s="35">
        <v>3249615.96</v>
      </c>
      <c r="G31" s="35">
        <f t="shared" si="0"/>
        <v>3249615.96</v>
      </c>
      <c r="H31" s="119"/>
      <c r="I31" s="106"/>
    </row>
    <row r="32" spans="1:9" ht="25.5" customHeight="1">
      <c r="A32" s="258" t="s">
        <v>89</v>
      </c>
      <c r="B32" s="259"/>
      <c r="C32" s="261"/>
      <c r="D32" s="124">
        <f>SUM(D28:D31)</f>
        <v>62000000</v>
      </c>
      <c r="E32" s="124">
        <f>SUM(E28:E31)</f>
        <v>38625137.47</v>
      </c>
      <c r="F32" s="173">
        <f>SUM(F28:F31)</f>
        <v>-2118136444.3799999</v>
      </c>
      <c r="G32" s="173">
        <f>SUM(G28:G31)</f>
        <v>-2017511306.91</v>
      </c>
      <c r="H32" s="119"/>
      <c r="I32" s="125"/>
    </row>
    <row r="33" spans="1:9" ht="15.75">
      <c r="A33" s="126"/>
      <c r="B33" s="116"/>
      <c r="C33" s="127"/>
      <c r="D33" s="116"/>
      <c r="E33" s="129"/>
      <c r="F33" s="128"/>
      <c r="G33" s="129"/>
      <c r="H33" s="119"/>
      <c r="I33" s="106"/>
    </row>
    <row r="34" spans="1:9" ht="15.75">
      <c r="A34" s="130"/>
      <c r="B34" s="122"/>
      <c r="C34" s="122"/>
      <c r="D34" s="122"/>
      <c r="E34" s="122"/>
      <c r="F34" s="99"/>
      <c r="G34" s="131"/>
      <c r="H34" s="119"/>
      <c r="I34" s="106"/>
    </row>
    <row r="35" spans="1:8" ht="15.75">
      <c r="A35" s="130"/>
      <c r="B35" s="122"/>
      <c r="C35" s="122"/>
      <c r="D35" s="131"/>
      <c r="E35" s="131"/>
      <c r="F35" s="99"/>
      <c r="G35" s="119"/>
      <c r="H35" s="106"/>
    </row>
    <row r="36" spans="1:8" ht="15.75">
      <c r="A36" s="130"/>
      <c r="B36" s="122"/>
      <c r="C36" s="122"/>
      <c r="D36" s="132"/>
      <c r="E36" s="132"/>
      <c r="F36" s="99"/>
      <c r="G36" s="156"/>
      <c r="H36" s="106"/>
    </row>
    <row r="37" spans="1:8" ht="15.75">
      <c r="A37" s="130"/>
      <c r="B37" s="122"/>
      <c r="C37" s="122"/>
      <c r="D37" s="132"/>
      <c r="E37" s="132"/>
      <c r="F37" s="99"/>
      <c r="G37" s="155"/>
      <c r="H37" s="106"/>
    </row>
    <row r="38" spans="1:8" ht="15.75">
      <c r="A38" s="130"/>
      <c r="B38" s="122"/>
      <c r="C38" s="122"/>
      <c r="D38" s="132"/>
      <c r="E38" s="132"/>
      <c r="F38" s="99"/>
      <c r="G38" s="119"/>
      <c r="H38" s="106"/>
    </row>
    <row r="39" spans="1:8" ht="15.75" customHeight="1">
      <c r="A39" s="130"/>
      <c r="B39" s="122"/>
      <c r="C39" s="122"/>
      <c r="D39" s="132"/>
      <c r="E39" s="132"/>
      <c r="F39" s="99"/>
      <c r="G39" s="155"/>
      <c r="H39" s="106"/>
    </row>
    <row r="40" spans="1:8" ht="15.75" customHeight="1">
      <c r="A40" s="130"/>
      <c r="B40" s="122"/>
      <c r="C40" s="122"/>
      <c r="D40" s="132"/>
      <c r="E40" s="132"/>
      <c r="F40" s="99"/>
      <c r="G40" s="119"/>
      <c r="H40" s="106"/>
    </row>
    <row r="41" spans="1:8" ht="15.75" customHeight="1">
      <c r="A41" s="133"/>
      <c r="B41" s="122"/>
      <c r="C41" s="122"/>
      <c r="D41" s="132"/>
      <c r="E41" s="132"/>
      <c r="F41" s="99"/>
      <c r="G41" s="119"/>
      <c r="H41" s="106"/>
    </row>
    <row r="42" spans="1:8" ht="15.75" customHeight="1">
      <c r="A42" s="97"/>
      <c r="B42" s="122"/>
      <c r="C42" s="122"/>
      <c r="D42" s="132"/>
      <c r="E42" s="132"/>
      <c r="F42" s="99"/>
      <c r="G42" s="119"/>
      <c r="H42" s="106"/>
    </row>
    <row r="43" spans="2:8" ht="15.75">
      <c r="B43" s="165" t="s">
        <v>24</v>
      </c>
      <c r="C43" s="166"/>
      <c r="E43" s="167" t="s">
        <v>69</v>
      </c>
      <c r="F43" s="167"/>
      <c r="G43" s="119"/>
      <c r="H43" s="106"/>
    </row>
    <row r="44" spans="2:13" ht="15.75">
      <c r="B44" s="169" t="s">
        <v>25</v>
      </c>
      <c r="C44" s="166"/>
      <c r="E44" s="165" t="s">
        <v>26</v>
      </c>
      <c r="F44" s="165"/>
      <c r="G44" s="119"/>
      <c r="H44" s="135"/>
      <c r="I44" s="136"/>
      <c r="J44" s="136"/>
      <c r="K44" s="136"/>
      <c r="L44" s="136"/>
      <c r="M44" s="136"/>
    </row>
    <row r="45" spans="2:13" ht="15.75">
      <c r="B45" s="165" t="s">
        <v>55</v>
      </c>
      <c r="C45" s="166"/>
      <c r="E45" s="165" t="s">
        <v>70</v>
      </c>
      <c r="F45" s="165"/>
      <c r="G45" s="119"/>
      <c r="H45" s="135"/>
      <c r="I45" s="136"/>
      <c r="J45" s="136"/>
      <c r="K45" s="136"/>
      <c r="L45" s="136"/>
      <c r="M45" s="136"/>
    </row>
    <row r="46" spans="1:13" ht="15" customHeight="1">
      <c r="A46" s="231"/>
      <c r="B46" s="232"/>
      <c r="C46" s="165"/>
      <c r="D46" s="165"/>
      <c r="E46" s="165"/>
      <c r="F46" s="170"/>
      <c r="G46" s="119"/>
      <c r="H46" s="135"/>
      <c r="I46" s="136"/>
      <c r="J46" s="136"/>
      <c r="K46" s="136"/>
      <c r="L46" s="136"/>
      <c r="M46" s="136"/>
    </row>
    <row r="47" spans="1:13" ht="15.75">
      <c r="A47" s="169"/>
      <c r="B47" s="166"/>
      <c r="C47" s="165"/>
      <c r="D47" s="165"/>
      <c r="E47" s="165"/>
      <c r="F47" s="170"/>
      <c r="G47" s="119"/>
      <c r="H47" s="135"/>
      <c r="I47" s="136"/>
      <c r="J47" s="136"/>
      <c r="K47" s="136"/>
      <c r="L47" s="136"/>
      <c r="M47" s="136"/>
    </row>
    <row r="48" spans="1:13" ht="15.75">
      <c r="A48" s="170"/>
      <c r="B48" s="166"/>
      <c r="C48" s="165"/>
      <c r="D48" s="165"/>
      <c r="E48" s="165"/>
      <c r="F48" s="168"/>
      <c r="G48" s="119"/>
      <c r="H48" s="135"/>
      <c r="I48" s="136"/>
      <c r="J48" s="136"/>
      <c r="K48" s="136"/>
      <c r="L48" s="136"/>
      <c r="M48" s="136"/>
    </row>
    <row r="49" spans="1:13" ht="15.75">
      <c r="A49" s="170"/>
      <c r="B49" s="166"/>
      <c r="C49" s="165"/>
      <c r="D49" s="165"/>
      <c r="E49" s="165"/>
      <c r="F49" s="168"/>
      <c r="G49" s="119"/>
      <c r="H49" s="135"/>
      <c r="I49" s="136"/>
      <c r="J49" s="136"/>
      <c r="K49" s="136"/>
      <c r="L49" s="136"/>
      <c r="M49" s="136"/>
    </row>
    <row r="50" spans="1:13" ht="15.75">
      <c r="A50" s="170"/>
      <c r="B50" s="166"/>
      <c r="C50" s="165"/>
      <c r="D50" s="165"/>
      <c r="E50" s="165"/>
      <c r="F50" s="168"/>
      <c r="G50" s="119"/>
      <c r="H50" s="135"/>
      <c r="I50" s="136"/>
      <c r="J50" s="136"/>
      <c r="K50" s="136"/>
      <c r="L50" s="136"/>
      <c r="M50" s="136"/>
    </row>
    <row r="51" spans="1:13" ht="15.75">
      <c r="A51" s="169"/>
      <c r="B51" s="166"/>
      <c r="C51" s="165"/>
      <c r="D51" s="165"/>
      <c r="E51" s="165"/>
      <c r="F51" s="168"/>
      <c r="G51" s="119"/>
      <c r="H51" s="135"/>
      <c r="I51" s="136"/>
      <c r="J51" s="136"/>
      <c r="K51" s="136"/>
      <c r="L51" s="136"/>
      <c r="M51" s="136"/>
    </row>
    <row r="52" spans="1:13" ht="15.75">
      <c r="A52" s="169"/>
      <c r="B52" s="166"/>
      <c r="C52" s="165"/>
      <c r="D52" s="165"/>
      <c r="E52" s="165"/>
      <c r="F52" s="168"/>
      <c r="G52" s="119"/>
      <c r="H52" s="135"/>
      <c r="I52" s="136"/>
      <c r="J52" s="136"/>
      <c r="K52" s="136"/>
      <c r="L52" s="136"/>
      <c r="M52" s="136"/>
    </row>
    <row r="53" spans="1:13" ht="15.75">
      <c r="A53" s="169"/>
      <c r="B53" s="166"/>
      <c r="C53" s="165"/>
      <c r="D53" s="171"/>
      <c r="E53" s="171"/>
      <c r="F53" s="168"/>
      <c r="G53" s="137"/>
      <c r="H53" s="136"/>
      <c r="I53" s="136"/>
      <c r="J53" s="136"/>
      <c r="K53" s="136"/>
      <c r="L53" s="136"/>
      <c r="M53" s="136"/>
    </row>
    <row r="54" spans="2:13" ht="15.75">
      <c r="B54" s="167" t="s">
        <v>71</v>
      </c>
      <c r="C54" s="166"/>
      <c r="E54" s="167" t="s">
        <v>73</v>
      </c>
      <c r="F54" s="167"/>
      <c r="G54" s="137"/>
      <c r="H54" s="136"/>
      <c r="I54" s="136"/>
      <c r="J54" s="136"/>
      <c r="K54" s="136"/>
      <c r="L54" s="136"/>
      <c r="M54" s="136"/>
    </row>
    <row r="55" spans="2:13" ht="15.75">
      <c r="B55" s="170" t="s">
        <v>64</v>
      </c>
      <c r="C55" s="166"/>
      <c r="E55" s="172" t="s">
        <v>30</v>
      </c>
      <c r="F55" s="172"/>
      <c r="G55" s="137"/>
      <c r="H55" s="136"/>
      <c r="I55" s="136"/>
      <c r="J55" s="136"/>
      <c r="K55" s="136"/>
      <c r="L55" s="136"/>
      <c r="M55" s="136"/>
    </row>
    <row r="56" spans="2:13" ht="15.75">
      <c r="B56" s="170" t="s">
        <v>75</v>
      </c>
      <c r="C56" s="166"/>
      <c r="E56" s="165" t="s">
        <v>76</v>
      </c>
      <c r="F56" s="165"/>
      <c r="G56" s="137"/>
      <c r="H56" s="136"/>
      <c r="I56" s="136"/>
      <c r="J56" s="136"/>
      <c r="K56" s="136"/>
      <c r="L56" s="136"/>
      <c r="M56" s="136"/>
    </row>
    <row r="57" spans="1:13" ht="15.75">
      <c r="A57" s="169"/>
      <c r="B57" s="166"/>
      <c r="C57" s="165"/>
      <c r="D57" s="166"/>
      <c r="E57" s="166"/>
      <c r="F57" s="168"/>
      <c r="G57" s="137"/>
      <c r="H57" s="136"/>
      <c r="I57" s="136"/>
      <c r="J57" s="136"/>
      <c r="K57" s="136"/>
      <c r="L57" s="136"/>
      <c r="M57" s="136"/>
    </row>
    <row r="58" spans="1:13" ht="15.75">
      <c r="A58" s="169"/>
      <c r="B58" s="166"/>
      <c r="C58" s="165"/>
      <c r="D58" s="166"/>
      <c r="E58" s="166"/>
      <c r="F58" s="168"/>
      <c r="G58" s="137"/>
      <c r="H58" s="136"/>
      <c r="I58" s="136"/>
      <c r="J58" s="136"/>
      <c r="K58" s="136"/>
      <c r="L58" s="136"/>
      <c r="M58" s="136"/>
    </row>
    <row r="59" spans="1:13" ht="15.75">
      <c r="A59" s="169"/>
      <c r="B59" s="166"/>
      <c r="C59" s="165"/>
      <c r="D59" s="166"/>
      <c r="E59" s="166"/>
      <c r="F59" s="168"/>
      <c r="G59" s="137"/>
      <c r="H59" s="136"/>
      <c r="I59" s="136"/>
      <c r="J59" s="136"/>
      <c r="K59" s="136"/>
      <c r="L59" s="136"/>
      <c r="M59" s="136"/>
    </row>
    <row r="60" spans="1:13" ht="15.75">
      <c r="A60" s="169"/>
      <c r="B60" s="166"/>
      <c r="C60" s="165"/>
      <c r="D60" s="166"/>
      <c r="E60" s="166"/>
      <c r="F60" s="168"/>
      <c r="G60" s="137"/>
      <c r="H60" s="136"/>
      <c r="I60" s="136"/>
      <c r="J60" s="136"/>
      <c r="K60" s="136"/>
      <c r="L60" s="136"/>
      <c r="M60" s="136"/>
    </row>
    <row r="61" spans="1:13" ht="15.75">
      <c r="A61" s="169"/>
      <c r="B61" s="166"/>
      <c r="C61" s="165"/>
      <c r="D61" s="166"/>
      <c r="E61" s="166"/>
      <c r="F61" s="168"/>
      <c r="G61" s="137"/>
      <c r="H61" s="136"/>
      <c r="I61" s="136"/>
      <c r="J61" s="136"/>
      <c r="K61" s="136"/>
      <c r="L61" s="136"/>
      <c r="M61" s="136"/>
    </row>
    <row r="62" spans="1:13" ht="15.75">
      <c r="A62" s="169"/>
      <c r="B62" s="166"/>
      <c r="C62" s="165"/>
      <c r="D62" s="166"/>
      <c r="E62" s="166"/>
      <c r="F62" s="168"/>
      <c r="G62" s="137"/>
      <c r="H62" s="136"/>
      <c r="I62" s="136"/>
      <c r="J62" s="136"/>
      <c r="K62" s="136"/>
      <c r="L62" s="136"/>
      <c r="M62" s="136"/>
    </row>
    <row r="63" spans="1:13" ht="15.75">
      <c r="A63" s="169"/>
      <c r="B63" s="166"/>
      <c r="C63" s="165"/>
      <c r="D63" s="166"/>
      <c r="E63" s="166"/>
      <c r="F63" s="168"/>
      <c r="G63" s="137"/>
      <c r="H63" s="136"/>
      <c r="I63" s="136"/>
      <c r="J63" s="136"/>
      <c r="K63" s="136"/>
      <c r="L63" s="136"/>
      <c r="M63" s="136"/>
    </row>
    <row r="64" spans="1:13" ht="15.75">
      <c r="A64" s="169"/>
      <c r="B64" s="166"/>
      <c r="C64" s="165"/>
      <c r="D64" s="166"/>
      <c r="E64" s="166"/>
      <c r="F64" s="168"/>
      <c r="G64" s="137"/>
      <c r="H64" s="136"/>
      <c r="I64" s="136"/>
      <c r="J64" s="136"/>
      <c r="K64" s="136"/>
      <c r="L64" s="136"/>
      <c r="M64" s="136"/>
    </row>
    <row r="65" spans="2:13" ht="15.75">
      <c r="B65" s="167" t="s">
        <v>158</v>
      </c>
      <c r="C65" s="166"/>
      <c r="D65" s="166"/>
      <c r="E65" s="170" t="s">
        <v>29</v>
      </c>
      <c r="F65" s="170"/>
      <c r="G65" s="168"/>
      <c r="H65" s="136"/>
      <c r="I65" s="136"/>
      <c r="J65" s="136"/>
      <c r="K65" s="136"/>
      <c r="L65" s="136"/>
      <c r="M65" s="136"/>
    </row>
    <row r="66" spans="2:13" ht="15.75">
      <c r="B66" s="167" t="s">
        <v>156</v>
      </c>
      <c r="C66" s="166"/>
      <c r="D66" s="166"/>
      <c r="E66" s="170" t="s">
        <v>31</v>
      </c>
      <c r="F66" s="170"/>
      <c r="G66" s="172"/>
      <c r="H66" s="136"/>
      <c r="I66" s="136"/>
      <c r="J66" s="136"/>
      <c r="K66" s="136"/>
      <c r="L66" s="136"/>
      <c r="M66" s="136"/>
    </row>
    <row r="67" spans="2:13" ht="15.75">
      <c r="B67" s="167" t="s">
        <v>159</v>
      </c>
      <c r="C67" s="166"/>
      <c r="D67" s="166"/>
      <c r="E67" s="170" t="s">
        <v>32</v>
      </c>
      <c r="F67" s="170"/>
      <c r="G67" s="170"/>
      <c r="H67" s="136"/>
      <c r="I67" s="136"/>
      <c r="J67" s="136"/>
      <c r="K67" s="136"/>
      <c r="L67" s="136"/>
      <c r="M67" s="136"/>
    </row>
    <row r="68" spans="1:13" ht="15.75" customHeight="1">
      <c r="A68" s="98"/>
      <c r="B68" s="122"/>
      <c r="C68" s="122"/>
      <c r="D68" s="122"/>
      <c r="E68" s="122"/>
      <c r="F68" s="138"/>
      <c r="G68" s="137"/>
      <c r="H68" s="136"/>
      <c r="I68" s="136"/>
      <c r="J68" s="136"/>
      <c r="K68" s="136"/>
      <c r="L68" s="136"/>
      <c r="M68" s="136"/>
    </row>
    <row r="69" spans="1:7" ht="15.75">
      <c r="A69" s="122"/>
      <c r="B69" s="122"/>
      <c r="C69" s="122"/>
      <c r="D69" s="122"/>
      <c r="E69" s="122"/>
      <c r="F69" s="99"/>
      <c r="G69" s="137"/>
    </row>
    <row r="70" spans="1:7" ht="15.75">
      <c r="A70" s="122"/>
      <c r="B70" s="122"/>
      <c r="C70" s="122"/>
      <c r="D70" s="122"/>
      <c r="E70" s="122"/>
      <c r="F70" s="99"/>
      <c r="G70" s="137"/>
    </row>
    <row r="71" spans="1:7" ht="15.75">
      <c r="A71" s="122"/>
      <c r="B71" s="122"/>
      <c r="C71" s="122"/>
      <c r="D71" s="122"/>
      <c r="E71" s="122"/>
      <c r="F71" s="99"/>
      <c r="G71" s="137"/>
    </row>
    <row r="72" spans="1:7" ht="15.75">
      <c r="A72" s="122"/>
      <c r="B72" s="122"/>
      <c r="C72" s="122"/>
      <c r="D72" s="122"/>
      <c r="E72" s="122"/>
      <c r="F72" s="99"/>
      <c r="G72" s="137"/>
    </row>
    <row r="73" spans="1:7" ht="15.75">
      <c r="A73" s="122"/>
      <c r="B73" s="122"/>
      <c r="C73" s="122"/>
      <c r="D73" s="122"/>
      <c r="E73" s="122"/>
      <c r="F73" s="99"/>
      <c r="G73" s="137"/>
    </row>
    <row r="74" spans="1:7" ht="15.75">
      <c r="A74" s="122"/>
      <c r="B74" s="122"/>
      <c r="C74" s="122"/>
      <c r="D74" s="122"/>
      <c r="E74" s="122"/>
      <c r="F74" s="99"/>
      <c r="G74" s="137"/>
    </row>
    <row r="75" spans="1:7" ht="15.75">
      <c r="A75" s="122"/>
      <c r="B75" s="122"/>
      <c r="C75" s="99"/>
      <c r="D75" s="134"/>
      <c r="E75" s="134"/>
      <c r="F75" s="99"/>
      <c r="G75" s="137"/>
    </row>
  </sheetData>
  <sheetProtection/>
  <mergeCells count="12">
    <mergeCell ref="A27:C27"/>
    <mergeCell ref="A32:C32"/>
    <mergeCell ref="A46:B46"/>
    <mergeCell ref="A12:G12"/>
    <mergeCell ref="A13:G13"/>
    <mergeCell ref="A14:G14"/>
    <mergeCell ref="A16:G18"/>
    <mergeCell ref="A19:C22"/>
    <mergeCell ref="E19:E22"/>
    <mergeCell ref="D19:D22"/>
    <mergeCell ref="F19:F22"/>
    <mergeCell ref="G19:G22"/>
  </mergeCells>
  <printOptions/>
  <pageMargins left="0.6692913385826772" right="0.58" top="0.31496062992125984" bottom="0.2755905511811024" header="0.31496062992125984" footer="0.2362204724409449"/>
  <pageSetup fitToHeight="1" fitToWidth="1" horizontalDpi="600" verticalDpi="600" orientation="portrait" paperSize="9" scale="64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G88"/>
  <sheetViews>
    <sheetView view="pageBreakPreview" zoomScale="70" zoomScaleSheetLayoutView="70" zoomScalePageLayoutView="0" workbookViewId="0" topLeftCell="A1">
      <selection activeCell="D46" sqref="D46:E46"/>
    </sheetView>
  </sheetViews>
  <sheetFormatPr defaultColWidth="11.421875" defaultRowHeight="15"/>
  <cols>
    <col min="1" max="1" width="11.421875" style="65" customWidth="1"/>
    <col min="2" max="2" width="28.00390625" style="65" customWidth="1"/>
    <col min="3" max="3" width="58.57421875" style="65" customWidth="1"/>
    <col min="4" max="5" width="28.7109375" style="65" customWidth="1"/>
    <col min="6" max="6" width="11.421875" style="65" customWidth="1"/>
    <col min="7" max="7" width="14.421875" style="65" bestFit="1" customWidth="1"/>
    <col min="8" max="8" width="110.8515625" style="65" bestFit="1" customWidth="1"/>
    <col min="9" max="10" width="22.57421875" style="65" bestFit="1" customWidth="1"/>
    <col min="11" max="11" width="16.140625" style="65" bestFit="1" customWidth="1"/>
    <col min="12" max="12" width="11.140625" style="65" customWidth="1"/>
    <col min="13" max="245" width="11.421875" style="65" customWidth="1"/>
    <col min="246" max="16384" width="11.421875" style="107" customWidth="1"/>
  </cols>
  <sheetData>
    <row r="1" ht="12.75"/>
    <row r="2" ht="12.75"/>
    <row r="3" ht="12.75"/>
    <row r="4" ht="12.75"/>
    <row r="5" ht="12.75"/>
    <row r="6" ht="9" customHeight="1"/>
    <row r="7" spans="1:5" ht="23.25" customHeight="1">
      <c r="A7" s="223" t="s">
        <v>33</v>
      </c>
      <c r="B7" s="224"/>
      <c r="C7" s="224"/>
      <c r="D7" s="224"/>
      <c r="E7" s="225"/>
    </row>
    <row r="8" spans="1:5" ht="21" customHeight="1">
      <c r="A8" s="226" t="s">
        <v>1</v>
      </c>
      <c r="B8" s="227"/>
      <c r="C8" s="227"/>
      <c r="D8" s="227"/>
      <c r="E8" s="222"/>
    </row>
    <row r="9" spans="1:5" ht="21.75" customHeight="1">
      <c r="A9" s="226" t="s">
        <v>112</v>
      </c>
      <c r="B9" s="228"/>
      <c r="C9" s="228"/>
      <c r="D9" s="228"/>
      <c r="E9" s="229"/>
    </row>
    <row r="10" spans="1:5" ht="8.25" customHeight="1">
      <c r="A10" s="66"/>
      <c r="B10" s="67"/>
      <c r="C10" s="68"/>
      <c r="D10" s="67"/>
      <c r="E10" s="69"/>
    </row>
    <row r="11" spans="1:5" ht="15.75" customHeight="1">
      <c r="A11" s="230"/>
      <c r="B11" s="221"/>
      <c r="C11" s="221"/>
      <c r="D11" s="221"/>
      <c r="E11" s="222"/>
    </row>
    <row r="12" spans="1:5" ht="24.75" customHeight="1">
      <c r="A12" s="226" t="s">
        <v>118</v>
      </c>
      <c r="B12" s="227"/>
      <c r="C12" s="227"/>
      <c r="D12" s="227"/>
      <c r="E12" s="222"/>
    </row>
    <row r="13" spans="1:5" ht="7.5" customHeight="1">
      <c r="A13" s="230"/>
      <c r="B13" s="221"/>
      <c r="C13" s="221"/>
      <c r="D13" s="221"/>
      <c r="E13" s="222"/>
    </row>
    <row r="14" spans="1:5" ht="9" customHeight="1">
      <c r="A14" s="219"/>
      <c r="B14" s="220"/>
      <c r="C14" s="220"/>
      <c r="D14" s="221"/>
      <c r="E14" s="222"/>
    </row>
    <row r="15" spans="1:5" ht="15">
      <c r="A15" s="70"/>
      <c r="B15" s="71"/>
      <c r="C15" s="72"/>
      <c r="D15" s="145" t="s">
        <v>119</v>
      </c>
      <c r="E15" s="145" t="s">
        <v>120</v>
      </c>
    </row>
    <row r="16" spans="1:5" ht="14.25">
      <c r="A16" s="73" t="s">
        <v>34</v>
      </c>
      <c r="B16" s="72"/>
      <c r="C16" s="72"/>
      <c r="D16" s="74" t="s">
        <v>2</v>
      </c>
      <c r="E16" s="75" t="s">
        <v>2</v>
      </c>
    </row>
    <row r="17" spans="1:5" ht="15">
      <c r="A17" s="70"/>
      <c r="B17" s="71"/>
      <c r="C17" s="71"/>
      <c r="D17" s="76"/>
      <c r="E17" s="77"/>
    </row>
    <row r="18" spans="1:5" ht="14.25">
      <c r="A18" s="78" t="s">
        <v>35</v>
      </c>
      <c r="B18" s="79"/>
      <c r="C18" s="80"/>
      <c r="D18" s="109">
        <f>SUM(D21:D30)</f>
        <v>13762090.08</v>
      </c>
      <c r="E18" s="109">
        <f>SUM(E21:E30)</f>
        <v>15019989.559999999</v>
      </c>
    </row>
    <row r="19" spans="1:7" ht="15">
      <c r="A19" s="81"/>
      <c r="B19" s="82"/>
      <c r="C19" s="83"/>
      <c r="D19" s="110"/>
      <c r="E19" s="110"/>
      <c r="G19" s="100"/>
    </row>
    <row r="20" spans="1:5" ht="12.75" customHeight="1" hidden="1">
      <c r="A20" s="81" t="s">
        <v>36</v>
      </c>
      <c r="B20" s="82"/>
      <c r="C20" s="84"/>
      <c r="D20" s="110">
        <v>0</v>
      </c>
      <c r="E20" s="110">
        <v>0</v>
      </c>
    </row>
    <row r="21" spans="1:7" ht="15">
      <c r="A21" s="81" t="s">
        <v>37</v>
      </c>
      <c r="B21" s="71"/>
      <c r="C21" s="84"/>
      <c r="D21" s="110">
        <v>436841.46</v>
      </c>
      <c r="E21" s="110">
        <v>564104.9</v>
      </c>
      <c r="G21" s="100"/>
    </row>
    <row r="22" spans="1:5" ht="9" customHeight="1">
      <c r="A22" s="70"/>
      <c r="B22" s="71"/>
      <c r="C22" s="84"/>
      <c r="D22" s="110"/>
      <c r="E22" s="110"/>
    </row>
    <row r="23" spans="1:5" ht="15">
      <c r="A23" s="81" t="s">
        <v>38</v>
      </c>
      <c r="B23" s="71"/>
      <c r="C23" s="84"/>
      <c r="D23" s="110">
        <v>486310.52</v>
      </c>
      <c r="E23" s="110">
        <v>976174.5</v>
      </c>
    </row>
    <row r="24" spans="1:5" ht="9" customHeight="1">
      <c r="A24" s="70"/>
      <c r="B24" s="71"/>
      <c r="C24" s="84"/>
      <c r="D24" s="110"/>
      <c r="E24" s="110"/>
    </row>
    <row r="25" spans="1:5" ht="15">
      <c r="A25" s="81" t="s">
        <v>39</v>
      </c>
      <c r="B25" s="72"/>
      <c r="C25" s="84"/>
      <c r="D25" s="110">
        <v>6797954.85</v>
      </c>
      <c r="E25" s="110">
        <v>6569077.04</v>
      </c>
    </row>
    <row r="26" spans="1:5" ht="9" customHeight="1">
      <c r="A26" s="85"/>
      <c r="B26" s="72"/>
      <c r="C26" s="84"/>
      <c r="D26" s="110"/>
      <c r="E26" s="110"/>
    </row>
    <row r="27" spans="1:5" ht="15">
      <c r="A27" s="81" t="s">
        <v>40</v>
      </c>
      <c r="B27" s="71"/>
      <c r="C27" s="84"/>
      <c r="D27" s="110">
        <v>1617959.9</v>
      </c>
      <c r="E27" s="110">
        <v>165550</v>
      </c>
    </row>
    <row r="28" spans="1:5" ht="9" customHeight="1">
      <c r="A28" s="70"/>
      <c r="B28" s="71"/>
      <c r="C28" s="84"/>
      <c r="D28" s="110"/>
      <c r="E28" s="110"/>
    </row>
    <row r="29" spans="1:5" ht="15">
      <c r="A29" s="81" t="s">
        <v>41</v>
      </c>
      <c r="B29" s="82"/>
      <c r="C29" s="84"/>
      <c r="D29" s="110">
        <v>4423023.35</v>
      </c>
      <c r="E29" s="110">
        <v>6745083.12</v>
      </c>
    </row>
    <row r="30" spans="1:5" ht="9" customHeight="1">
      <c r="A30" s="81"/>
      <c r="B30" s="82"/>
      <c r="C30" s="84"/>
      <c r="D30" s="110"/>
      <c r="E30" s="110"/>
    </row>
    <row r="31" spans="1:5" ht="15">
      <c r="A31" s="81"/>
      <c r="B31" s="82"/>
      <c r="C31" s="84"/>
      <c r="D31" s="110"/>
      <c r="E31" s="110"/>
    </row>
    <row r="32" spans="1:5" ht="14.25">
      <c r="A32" s="78" t="s">
        <v>42</v>
      </c>
      <c r="B32" s="79"/>
      <c r="C32" s="79"/>
      <c r="D32" s="266">
        <f>SUM(D34:D38)</f>
        <v>-769142325.49</v>
      </c>
      <c r="E32" s="266">
        <f>SUM(E34:E38)</f>
        <v>-680521588.59</v>
      </c>
    </row>
    <row r="33" spans="1:5" ht="15">
      <c r="A33" s="81"/>
      <c r="B33" s="82"/>
      <c r="C33" s="84"/>
      <c r="D33" s="267"/>
      <c r="E33" s="267"/>
    </row>
    <row r="34" spans="1:5" ht="9" customHeight="1">
      <c r="A34" s="81"/>
      <c r="B34" s="82"/>
      <c r="C34" s="82"/>
      <c r="D34" s="267"/>
      <c r="E34" s="267"/>
    </row>
    <row r="35" spans="1:5" ht="15">
      <c r="A35" s="81" t="s">
        <v>43</v>
      </c>
      <c r="B35" s="71"/>
      <c r="C35" s="86"/>
      <c r="D35" s="267">
        <v>-627262167.63</v>
      </c>
      <c r="E35" s="267">
        <v>-612869803.85</v>
      </c>
    </row>
    <row r="36" spans="1:5" ht="9.75" customHeight="1">
      <c r="A36" s="70"/>
      <c r="B36" s="71"/>
      <c r="C36" s="86"/>
      <c r="D36" s="267"/>
      <c r="E36" s="267"/>
    </row>
    <row r="37" spans="1:5" ht="15" customHeight="1">
      <c r="A37" s="81" t="s">
        <v>44</v>
      </c>
      <c r="B37" s="71"/>
      <c r="C37" s="86"/>
      <c r="D37" s="267">
        <v>-141880157.86</v>
      </c>
      <c r="E37" s="267">
        <v>-67651784.74</v>
      </c>
    </row>
    <row r="38" spans="1:5" ht="9" customHeight="1">
      <c r="A38" s="70"/>
      <c r="B38" s="71"/>
      <c r="C38" s="86"/>
      <c r="D38" s="110"/>
      <c r="E38" s="110"/>
    </row>
    <row r="39" spans="1:5" ht="15" customHeight="1">
      <c r="A39" s="70"/>
      <c r="B39" s="71"/>
      <c r="C39" s="86"/>
      <c r="D39" s="110"/>
      <c r="E39" s="110"/>
    </row>
    <row r="40" spans="1:7" ht="15" customHeight="1">
      <c r="A40" s="78" t="s">
        <v>45</v>
      </c>
      <c r="B40" s="71"/>
      <c r="C40" s="86"/>
      <c r="D40" s="266">
        <f>D18+D32</f>
        <v>-755380235.41</v>
      </c>
      <c r="E40" s="266">
        <f>E18+E32</f>
        <v>-665501599.0300001</v>
      </c>
      <c r="G40" s="100"/>
    </row>
    <row r="41" spans="1:5" ht="15" customHeight="1">
      <c r="A41" s="78"/>
      <c r="B41" s="71"/>
      <c r="C41" s="86"/>
      <c r="D41" s="109"/>
      <c r="E41" s="109"/>
    </row>
    <row r="42" spans="1:5" ht="15" customHeight="1">
      <c r="A42" s="73" t="s">
        <v>46</v>
      </c>
      <c r="B42" s="71"/>
      <c r="C42" s="86"/>
      <c r="D42" s="110"/>
      <c r="E42" s="110"/>
    </row>
    <row r="43" spans="1:5" ht="15" customHeight="1">
      <c r="A43" s="70"/>
      <c r="B43" s="71"/>
      <c r="C43" s="86"/>
      <c r="D43" s="110"/>
      <c r="E43" s="110"/>
    </row>
    <row r="44" spans="1:5" ht="15" customHeight="1">
      <c r="A44" s="81" t="s">
        <v>47</v>
      </c>
      <c r="B44" s="71"/>
      <c r="C44" s="86"/>
      <c r="D44" s="110">
        <v>477086.02</v>
      </c>
      <c r="E44" s="110">
        <v>318362.82</v>
      </c>
    </row>
    <row r="45" spans="1:5" ht="15" customHeight="1">
      <c r="A45" s="70"/>
      <c r="B45" s="71"/>
      <c r="C45" s="86"/>
      <c r="D45" s="110"/>
      <c r="E45" s="110"/>
    </row>
    <row r="46" spans="1:5" ht="15" customHeight="1">
      <c r="A46" s="81" t="s">
        <v>48</v>
      </c>
      <c r="B46" s="71"/>
      <c r="C46" s="86"/>
      <c r="D46" s="267">
        <v>-3649819.53</v>
      </c>
      <c r="E46" s="267">
        <v>-9659727.13</v>
      </c>
    </row>
    <row r="47" spans="1:5" ht="15" customHeight="1">
      <c r="A47" s="70"/>
      <c r="B47" s="71"/>
      <c r="C47" s="86"/>
      <c r="D47" s="110"/>
      <c r="E47" s="110"/>
    </row>
    <row r="48" spans="1:5" ht="15" customHeight="1">
      <c r="A48" s="78" t="s">
        <v>49</v>
      </c>
      <c r="B48" s="71"/>
      <c r="C48" s="86"/>
      <c r="D48" s="266">
        <f>SUM(D44:D46)</f>
        <v>-3172733.51</v>
      </c>
      <c r="E48" s="266">
        <f>SUM(E44:E46)</f>
        <v>-9341364.31</v>
      </c>
    </row>
    <row r="49" spans="1:5" ht="15" customHeight="1">
      <c r="A49" s="78"/>
      <c r="B49" s="71"/>
      <c r="C49" s="86"/>
      <c r="D49" s="109"/>
      <c r="E49" s="109"/>
    </row>
    <row r="50" spans="1:5" ht="15" customHeight="1">
      <c r="A50" s="73" t="s">
        <v>50</v>
      </c>
      <c r="B50" s="71"/>
      <c r="C50" s="86"/>
      <c r="D50" s="110"/>
      <c r="E50" s="110"/>
    </row>
    <row r="51" spans="1:5" ht="15" customHeight="1">
      <c r="A51" s="70"/>
      <c r="B51" s="71"/>
      <c r="C51" s="86"/>
      <c r="D51" s="110"/>
      <c r="E51" s="110"/>
    </row>
    <row r="52" spans="1:5" ht="15" customHeight="1">
      <c r="A52" s="81" t="s">
        <v>83</v>
      </c>
      <c r="B52" s="159"/>
      <c r="C52" s="160"/>
      <c r="D52" s="110">
        <v>788053591.8600001</v>
      </c>
      <c r="E52" s="110">
        <v>689691065.31</v>
      </c>
    </row>
    <row r="53" spans="1:5" ht="7.5" customHeight="1">
      <c r="A53" s="81"/>
      <c r="B53" s="159"/>
      <c r="C53" s="160"/>
      <c r="D53" s="110"/>
      <c r="E53" s="110"/>
    </row>
    <row r="54" spans="1:5" ht="15">
      <c r="A54" s="81" t="s">
        <v>84</v>
      </c>
      <c r="B54" s="159"/>
      <c r="C54" s="160"/>
      <c r="D54" s="110">
        <v>9011957.37</v>
      </c>
      <c r="E54" s="110">
        <v>11864153.43</v>
      </c>
    </row>
    <row r="55" spans="1:5" ht="9" customHeight="1">
      <c r="A55" s="81"/>
      <c r="B55" s="71"/>
      <c r="C55" s="86"/>
      <c r="D55" s="110"/>
      <c r="E55" s="107"/>
    </row>
    <row r="56" spans="1:5" ht="15" customHeight="1">
      <c r="A56" s="78" t="s">
        <v>51</v>
      </c>
      <c r="B56" s="72"/>
      <c r="C56" s="87"/>
      <c r="D56" s="109">
        <f>SUM(D52:D55)</f>
        <v>797065549.2300001</v>
      </c>
      <c r="E56" s="109">
        <f>SUM(E52:E55)</f>
        <v>701555218.7399999</v>
      </c>
    </row>
    <row r="57" spans="1:5" ht="15" customHeight="1">
      <c r="A57" s="70"/>
      <c r="B57" s="71"/>
      <c r="C57" s="86"/>
      <c r="D57" s="110"/>
      <c r="E57" s="110"/>
    </row>
    <row r="58" spans="1:5" ht="15" customHeight="1">
      <c r="A58" s="85" t="s">
        <v>52</v>
      </c>
      <c r="B58" s="71"/>
      <c r="C58" s="86"/>
      <c r="D58" s="109">
        <f>D40+D48+D56</f>
        <v>38512580.31000018</v>
      </c>
      <c r="E58" s="109">
        <f>E40+E48+E56</f>
        <v>26712255.399999857</v>
      </c>
    </row>
    <row r="59" spans="1:5" ht="15" customHeight="1">
      <c r="A59" s="85"/>
      <c r="B59" s="71"/>
      <c r="C59" s="86"/>
      <c r="D59" s="110"/>
      <c r="E59" s="110"/>
    </row>
    <row r="60" spans="1:5" ht="15" customHeight="1">
      <c r="A60" s="85" t="s">
        <v>53</v>
      </c>
      <c r="B60" s="71"/>
      <c r="C60" s="86"/>
      <c r="D60" s="109">
        <v>88992154.5</v>
      </c>
      <c r="E60" s="109">
        <v>55508292.74</v>
      </c>
    </row>
    <row r="61" spans="1:5" ht="15" customHeight="1">
      <c r="A61" s="85"/>
      <c r="B61" s="71"/>
      <c r="C61" s="86"/>
      <c r="D61" s="109"/>
      <c r="E61" s="109"/>
    </row>
    <row r="62" spans="1:5" ht="15" customHeight="1">
      <c r="A62" s="85" t="s">
        <v>54</v>
      </c>
      <c r="B62" s="71"/>
      <c r="C62" s="86"/>
      <c r="D62" s="109">
        <f>D58+D60</f>
        <v>127504734.81000018</v>
      </c>
      <c r="E62" s="109">
        <f>E58+E60</f>
        <v>82220548.13999987</v>
      </c>
    </row>
    <row r="63" spans="1:5" ht="21.75" customHeight="1">
      <c r="A63" s="88"/>
      <c r="B63" s="89"/>
      <c r="C63" s="90"/>
      <c r="D63" s="108"/>
      <c r="E63" s="108"/>
    </row>
    <row r="64" spans="1:5" ht="15">
      <c r="A64" s="71"/>
      <c r="B64" s="71"/>
      <c r="C64" s="71"/>
      <c r="D64" s="71"/>
      <c r="E64" s="71"/>
    </row>
    <row r="65" spans="1:5" ht="15">
      <c r="A65" s="71"/>
      <c r="B65" s="71"/>
      <c r="C65" s="71"/>
      <c r="D65" s="91"/>
      <c r="E65" s="92"/>
    </row>
    <row r="66" spans="1:5" ht="15">
      <c r="A66" s="71"/>
      <c r="B66" s="71"/>
      <c r="C66" s="71"/>
      <c r="D66" s="91"/>
      <c r="E66" s="91"/>
    </row>
    <row r="67" spans="1:5" ht="15">
      <c r="A67" s="71"/>
      <c r="B67" s="71"/>
      <c r="C67" s="71"/>
      <c r="D67" s="83"/>
      <c r="E67" s="92"/>
    </row>
    <row r="68" spans="1:5" ht="15">
      <c r="A68" s="79"/>
      <c r="B68" s="71"/>
      <c r="C68" s="154"/>
      <c r="D68" s="93"/>
      <c r="E68" s="71"/>
    </row>
    <row r="69" spans="1:5" ht="15">
      <c r="A69" s="72"/>
      <c r="B69" s="71"/>
      <c r="C69" s="79"/>
      <c r="D69" s="93"/>
      <c r="E69" s="71"/>
    </row>
    <row r="70" spans="1:5" ht="15" customHeight="1">
      <c r="A70" s="79"/>
      <c r="B70" s="79"/>
      <c r="C70" s="79"/>
      <c r="D70" s="93"/>
      <c r="E70" s="71"/>
    </row>
    <row r="71" spans="1:5" ht="15">
      <c r="A71" s="72"/>
      <c r="B71" s="71"/>
      <c r="C71" s="79"/>
      <c r="D71" s="71"/>
      <c r="E71" s="93"/>
    </row>
    <row r="72" spans="1:5" ht="15">
      <c r="A72" s="72"/>
      <c r="B72" s="71"/>
      <c r="C72" s="79"/>
      <c r="D72" s="71"/>
      <c r="E72" s="93"/>
    </row>
    <row r="73" spans="1:5" ht="15">
      <c r="A73" s="72"/>
      <c r="B73" s="71"/>
      <c r="C73" s="79"/>
      <c r="D73" s="71"/>
      <c r="E73" s="93"/>
    </row>
    <row r="74" spans="1:5" ht="15">
      <c r="A74" s="72"/>
      <c r="B74" s="71"/>
      <c r="C74" s="79"/>
      <c r="D74" s="71"/>
      <c r="E74" s="93"/>
    </row>
    <row r="75" spans="1:5" ht="15">
      <c r="A75" s="72"/>
      <c r="B75" s="71"/>
      <c r="C75" s="79"/>
      <c r="D75" s="71"/>
      <c r="E75" s="93"/>
    </row>
    <row r="76" spans="1:5" ht="15">
      <c r="A76" s="72"/>
      <c r="B76" s="71"/>
      <c r="C76" s="79"/>
      <c r="D76" s="71"/>
      <c r="E76" s="93"/>
    </row>
    <row r="77" spans="1:5" ht="15">
      <c r="A77" s="93"/>
      <c r="B77" s="79"/>
      <c r="C77" s="94"/>
      <c r="D77" s="93"/>
      <c r="E77" s="83"/>
    </row>
    <row r="78" spans="1:5" ht="15">
      <c r="A78" s="80"/>
      <c r="B78" s="95"/>
      <c r="C78" s="94"/>
      <c r="D78" s="93"/>
      <c r="E78" s="83"/>
    </row>
    <row r="79" spans="1:5" ht="15">
      <c r="A79" s="79"/>
      <c r="B79" s="79"/>
      <c r="C79" s="96"/>
      <c r="D79" s="93"/>
      <c r="E79" s="83"/>
    </row>
    <row r="80" spans="1:5" ht="15.75">
      <c r="A80" s="97"/>
      <c r="B80" s="97"/>
      <c r="C80" s="97"/>
      <c r="D80" s="98"/>
      <c r="E80" s="99"/>
    </row>
    <row r="81" spans="1:5" ht="15.75">
      <c r="A81" s="97"/>
      <c r="B81" s="97"/>
      <c r="C81" s="97"/>
      <c r="D81" s="98"/>
      <c r="E81" s="99"/>
    </row>
    <row r="82" spans="1:5" ht="15.75">
      <c r="A82" s="97"/>
      <c r="B82" s="97"/>
      <c r="C82" s="97"/>
      <c r="D82" s="98"/>
      <c r="E82" s="99"/>
    </row>
    <row r="83" spans="1:5" ht="15.75">
      <c r="A83" s="97"/>
      <c r="B83" s="97"/>
      <c r="C83" s="97"/>
      <c r="D83" s="98"/>
      <c r="E83" s="99"/>
    </row>
    <row r="84" spans="1:5" ht="12.75">
      <c r="A84" s="101"/>
      <c r="B84" s="101"/>
      <c r="C84" s="101"/>
      <c r="D84" s="101"/>
      <c r="E84" s="102"/>
    </row>
    <row r="85" spans="1:4" ht="12.75">
      <c r="A85" s="103"/>
      <c r="B85" s="103"/>
      <c r="C85" s="104"/>
      <c r="D85" s="105"/>
    </row>
    <row r="86" spans="1:4" ht="12.75">
      <c r="A86" s="103"/>
      <c r="B86" s="103"/>
      <c r="C86" s="104"/>
      <c r="D86" s="105"/>
    </row>
    <row r="87" spans="1:4" ht="12.75">
      <c r="A87" s="103"/>
      <c r="B87" s="103"/>
      <c r="C87" s="103"/>
      <c r="D87" s="105"/>
    </row>
    <row r="88" spans="1:5" ht="12.75">
      <c r="A88" s="103"/>
      <c r="B88" s="103"/>
      <c r="C88" s="105"/>
      <c r="D88" s="105"/>
      <c r="E88" s="106"/>
    </row>
  </sheetData>
  <sheetProtection/>
  <mergeCells count="7">
    <mergeCell ref="A14:E14"/>
    <mergeCell ref="A7:E7"/>
    <mergeCell ref="A8:E8"/>
    <mergeCell ref="A9:E9"/>
    <mergeCell ref="A11:E11"/>
    <mergeCell ref="A12:E12"/>
    <mergeCell ref="A13:E13"/>
  </mergeCells>
  <printOptions/>
  <pageMargins left="0.6692913385826772" right="0.15748031496062992" top="0.31496062992125984" bottom="0.2755905511811024" header="0.31496062992125984" footer="0.2362204724409449"/>
  <pageSetup horizontalDpi="600" verticalDpi="600" orientation="portrait" paperSize="9" scale="60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embrapa</dc:creator>
  <cp:keywords/>
  <dc:description/>
  <cp:lastModifiedBy>embrapa</cp:lastModifiedBy>
  <cp:lastPrinted>2018-05-10T14:34:08Z</cp:lastPrinted>
  <dcterms:created xsi:type="dcterms:W3CDTF">2017-05-04T16:41:53Z</dcterms:created>
  <dcterms:modified xsi:type="dcterms:W3CDTF">2018-06-14T18:21:27Z</dcterms:modified>
  <cp:category/>
  <cp:version/>
  <cp:contentType/>
  <cp:contentStatus/>
</cp:coreProperties>
</file>